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hirley.saenz\Documents\docuemntos shirly\informacion pagina\CALIDAD\"/>
    </mc:Choice>
  </mc:AlternateContent>
  <bookViews>
    <workbookView xWindow="0" yWindow="0" windowWidth="28800" windowHeight="12030" tabRatio="838"/>
  </bookViews>
  <sheets>
    <sheet name="PLAN GESTION POR PROCESO" sheetId="1" r:id="rId1"/>
    <sheet name="Hoja2" sheetId="2" state="hidden" r:id="rId2"/>
    <sheet name="Hoja4" sheetId="5" state="hidden" r:id="rId3"/>
  </sheets>
  <externalReferences>
    <externalReference r:id="rId4"/>
  </externalReferences>
  <definedNames>
    <definedName name="_xlnm._FilterDatabase" localSheetId="0" hidden="1">'PLAN GESTION POR PROCESO'!$A$15:$AT$37</definedName>
    <definedName name="_xlnm.Print_Area" localSheetId="0">'PLAN GESTION POR PROCESO'!$A$1:$AT$43</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#REF!</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37" i="1" l="1"/>
  <c r="AR37" i="1"/>
  <c r="AQ23" i="1"/>
  <c r="AS23" i="1"/>
  <c r="AQ24" i="1"/>
  <c r="AQ25" i="1"/>
  <c r="AR30" i="1"/>
  <c r="AR29" i="1"/>
  <c r="AR28" i="1"/>
  <c r="AK34" i="1" l="1"/>
  <c r="AK32" i="1" l="1"/>
  <c r="P21" i="1" l="1"/>
  <c r="AQ21" i="1" s="1"/>
  <c r="AQ22" i="1"/>
  <c r="AS22" i="1" s="1"/>
  <c r="P25" i="1"/>
  <c r="AQ26" i="1"/>
  <c r="AQ27" i="1"/>
  <c r="P28" i="1"/>
  <c r="AQ28" i="1" s="1"/>
  <c r="P29" i="1"/>
  <c r="AQ29" i="1" s="1"/>
  <c r="P30" i="1"/>
  <c r="AQ30" i="1" s="1"/>
  <c r="AQ31" i="1"/>
  <c r="AS31" i="1" s="1"/>
  <c r="P32" i="1"/>
  <c r="AQ32" i="1" s="1"/>
  <c r="AS32" i="1" s="1"/>
  <c r="AQ33" i="1"/>
  <c r="AS33" i="1" s="1"/>
  <c r="AQ34" i="1"/>
  <c r="AS34" i="1" s="1"/>
  <c r="AQ35" i="1"/>
  <c r="AQ36" i="1"/>
  <c r="AS36" i="1" s="1"/>
  <c r="P20" i="1"/>
  <c r="AQ20" i="1" s="1"/>
  <c r="AS20" i="1" s="1"/>
  <c r="AP21" i="1"/>
  <c r="AP22" i="1"/>
  <c r="AP23" i="1"/>
  <c r="AP24" i="1"/>
  <c r="AP25" i="1"/>
  <c r="AP26" i="1"/>
  <c r="AP27" i="1"/>
  <c r="AP28" i="1"/>
  <c r="AP29" i="1"/>
  <c r="AP30" i="1"/>
  <c r="AP31" i="1"/>
  <c r="AP32" i="1"/>
  <c r="AP33" i="1"/>
  <c r="AP34" i="1"/>
  <c r="AP35" i="1"/>
  <c r="AP36" i="1"/>
  <c r="AP20" i="1"/>
  <c r="AK22" i="1"/>
  <c r="AM22" i="1" s="1"/>
  <c r="AK23" i="1"/>
  <c r="AM23" i="1" s="1"/>
  <c r="AK24" i="1"/>
  <c r="AK25" i="1"/>
  <c r="AK26" i="1"/>
  <c r="AK27" i="1"/>
  <c r="AK28" i="1"/>
  <c r="AK29" i="1"/>
  <c r="AK30" i="1"/>
  <c r="AK31" i="1"/>
  <c r="AM31" i="1" s="1"/>
  <c r="AK33" i="1"/>
  <c r="AM33" i="1" s="1"/>
  <c r="AM34" i="1"/>
  <c r="AK35" i="1"/>
  <c r="AK36" i="1"/>
  <c r="AM36" i="1" s="1"/>
  <c r="AK21" i="1"/>
  <c r="AF31" i="1"/>
  <c r="AH31" i="1"/>
  <c r="AF33" i="1"/>
  <c r="AH33" i="1" s="1"/>
  <c r="AF29" i="1"/>
  <c r="AH29" i="1" s="1"/>
  <c r="AF30" i="1"/>
  <c r="AF28" i="1"/>
  <c r="AF24" i="1"/>
  <c r="AF25" i="1"/>
  <c r="AF23" i="1"/>
  <c r="AH23" i="1" s="1"/>
  <c r="AF21" i="1"/>
  <c r="AA21" i="1"/>
  <c r="AA22" i="1"/>
  <c r="AC22" i="1" s="1"/>
  <c r="AA23" i="1"/>
  <c r="AA24" i="1"/>
  <c r="AA25" i="1"/>
  <c r="AA26" i="1"/>
  <c r="AC26" i="1" s="1"/>
  <c r="AA27" i="1"/>
  <c r="AA28" i="1"/>
  <c r="AA29" i="1"/>
  <c r="AC29" i="1" s="1"/>
  <c r="AA30" i="1"/>
  <c r="AA31" i="1"/>
  <c r="AC31" i="1" s="1"/>
  <c r="AA33" i="1"/>
  <c r="AC33" i="1" s="1"/>
  <c r="AA35" i="1"/>
  <c r="AC35" i="1" s="1"/>
  <c r="AA20" i="1"/>
  <c r="AC20" i="1" s="1"/>
  <c r="V33" i="1"/>
  <c r="X33" i="1"/>
  <c r="V29" i="1"/>
  <c r="V30" i="1"/>
  <c r="V31" i="1"/>
  <c r="X31" i="1" s="1"/>
  <c r="V28" i="1"/>
  <c r="V25" i="1"/>
  <c r="V24" i="1"/>
  <c r="V21" i="1"/>
  <c r="V22" i="1"/>
  <c r="V23" i="1"/>
  <c r="V26" i="1"/>
  <c r="V27" i="1"/>
  <c r="V20" i="1"/>
  <c r="E37" i="1"/>
  <c r="AH37" i="1" l="1"/>
  <c r="AC37" i="1"/>
  <c r="X37" i="1"/>
</calcChain>
</file>

<file path=xl/comments1.xml><?xml version="1.0" encoding="utf-8"?>
<comments xmlns="http://schemas.openxmlformats.org/spreadsheetml/2006/main">
  <authors>
    <author>juan.jimenez</author>
  </authors>
  <commentList>
    <comment ref="J18" authorId="0" shapeId="0">
      <text>
        <r>
          <rPr>
            <b/>
            <sz val="8"/>
            <color indexed="81"/>
            <rFont val="Tahoma"/>
            <family val="2"/>
          </rPr>
          <t>juan.jimenez:</t>
        </r>
        <r>
          <rPr>
            <sz val="8"/>
            <color indexed="81"/>
            <rFont val="Tahoma"/>
            <family val="2"/>
          </rPr>
          <t xml:space="preserve">
Establecer el tipo programacion:
- Suma
-Constante
-Creciente
-Decreciente</t>
        </r>
      </text>
    </comment>
  </commentList>
</comments>
</file>

<file path=xl/comments2.xml><?xml version="1.0" encoding="utf-8"?>
<comments xmlns="http://schemas.openxmlformats.org/spreadsheetml/2006/main">
  <authors>
    <author>Sandy.Calderon</author>
  </authors>
  <commentList>
    <comment ref="C91" authorId="0" shapeId="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<sst xmlns="http://schemas.openxmlformats.org/spreadsheetml/2006/main" count="622" uniqueCount="340">
  <si>
    <t>ALCALDÍA LOCAL DE CIUDAD BOLIVAR</t>
  </si>
  <si>
    <t>SECRETARIA DISTRITAL DE GOBIERNO</t>
  </si>
  <si>
    <t>VIGENCIA DE LA PLANEACIÓN</t>
  </si>
  <si>
    <t>CONTROL DE CAMBIOS</t>
  </si>
  <si>
    <t>ALCALDÍA LOCAL</t>
  </si>
  <si>
    <t>VERSIÓN</t>
  </si>
  <si>
    <t>FECHA</t>
  </si>
  <si>
    <t>DESCRIPCIÓN DE LA MODIFICACIÓN</t>
  </si>
  <si>
    <t>PROCESOS ASOCIADOS</t>
  </si>
  <si>
    <t>GESTIÓN PÚBLICA TERRITORIAL LOCAL 
GESTIÓN CORPORATIVA LOCAL
INSPECCIÓN VIGILANCIA Y CONTROL
GERENCIA DE TIC</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</si>
  <si>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</si>
  <si>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t>
  </si>
  <si>
    <t>Se adiciona el avance de gestión de la Alcaldía Local realizado durante el I trimestre, obteniendo por resultado 97,50%. Se modifican las metas 5 y 6 definiendo las obligaciones por pagar del rubro de Inversión y finalmente, se cambia la programación de la meta "Obtener una calificación igual o superior al 80  % en conocimientos de MIPG por proceso y/o Alcaldía Local" para tercer trimestre de 2019. Se modificó el  medio de verificación de las metas asociadas a los operativos de actividad económica, obras y urbanismo y espacio público.</t>
  </si>
  <si>
    <r>
      <t xml:space="preserve">En atención al correo remitido el día 25 de julio de 2019 por partede la Directora para la Gestión Policiva se modifica la linea base de las metas "Dar impulso procesal  ( Avocar, rechazar, enviar al competente, fallar) al 60% de los comparendos recibidos en las vigencias anteriores al año 2019." y "Dar impulso procesal  ( Avocar, rechazar, enviar al competente, fallar) al 60% de las quejas recibidos en las vigencias anteriores al año 2019"  . Se adiciona el avance de gestión de la Alcaldía Local realizado durante el II trimestre, obteniendo por resultado </t>
    </r>
    <r>
      <rPr>
        <b/>
        <sz val="12"/>
        <rFont val="Arial"/>
        <family val="2"/>
      </rPr>
      <t>75,62%</t>
    </r>
  </si>
  <si>
    <t>Se modifica la programación de la meta transversal "Obtener una calificación   igual o superior al 80  % en conocimientos de MIPG por proceso y/o Alcaldía Local"  para cuarto trimestre de vigencia.</t>
  </si>
  <si>
    <t>Se modifica la programación de las metas: i) "Presentar una (1) propuesta de buena práctica de gestión encaminada al fortalecimiento de la integridad en el servicio público y/o lucha contra la corrupción en la entidad" para el cuarto trimestre, toda vez, que la meta registrada no cumple con los criterios establecidos ii). Dar respuesta al 100% de los requerimientos ciudadanos asignados a la Alcaldía Local con corte a 31 de diciembre de 2018, según la información de seguimiento presentada por el proceso de Servicio a la Ciudadanía para el cuarto trimestre. Se adiciona el avance de gestión del proceso realizado durante el III trimestre, obteniendo por resultado del 87,26%</t>
  </si>
  <si>
    <t xml:space="preserve">"Se adiciona el avance de gestión de la Alcaldía realizado durante el IV trimestre, obteniendo por resultado del 92%, obteniendo por resultado de gestión para la vigencia 2019 del 87%			"			</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</si>
  <si>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</si>
  <si>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</si>
  <si>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</si>
  <si>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</si>
  <si>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</si>
  <si>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</si>
  <si>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</si>
  <si>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</si>
  <si>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</si>
  <si>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</si>
  <si>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</si>
  <si>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 xml:space="preserve">RESULTADO INDICADOR </t>
  </si>
  <si>
    <t>ANÁLISIS DE RESULTADO</t>
  </si>
  <si>
    <t>N° OE</t>
  </si>
  <si>
    <t>OBJETIVO ESTRATÉGICO</t>
  </si>
  <si>
    <t>PROCESO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</si>
  <si>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</si>
  <si>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</si>
  <si>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</si>
  <si>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</si>
  <si>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</si>
  <si>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</si>
  <si>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</si>
  <si>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</si>
  <si>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</si>
  <si>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</si>
  <si>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</si>
  <si>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</si>
  <si>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</si>
  <si>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</si>
  <si>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</si>
  <si>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</si>
  <si>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</si>
  <si>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</si>
  <si>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</si>
  <si>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</si>
  <si>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x</t>
  </si>
  <si>
    <t xml:space="preserve">Fortalecer la capacidad institucional y para el ejercicio de la función  policiva por parte de las autoridades </t>
  </si>
  <si>
    <t>Gestión Pública Territorial Local</t>
  </si>
  <si>
    <r>
      <t xml:space="preserve">Incrementar en un </t>
    </r>
    <r>
      <rPr>
        <b/>
        <sz val="12"/>
        <rFont val="Garamond"/>
        <family val="1"/>
      </rPr>
      <t>10%</t>
    </r>
    <r>
      <rPr>
        <sz val="12"/>
        <rFont val="Garamond"/>
        <family val="1"/>
      </rPr>
      <t xml:space="preserve"> la participación de los ciudadanos en la audiencia de rendición de cuentas.</t>
    </r>
  </si>
  <si>
    <t>RETADORA (MEJORA)</t>
  </si>
  <si>
    <t>Porcentaje de incremento de la participación de los Ciudadanos en la Audiencia de Rendición de Cuentas</t>
  </si>
  <si>
    <t>((No. ciudadanos participantes en la audiencia de Rendición de Cuentas vigencia 2019 - No. ciudadanos participantes en la audiencia de Rendición de Cuentas Vigencia 2018) /  No. ciudadanos participantes en la audiencia de Rendición de Cuentas Vigencia 2018)*100</t>
  </si>
  <si>
    <t>Diligenciar de acuerdo con el informe de veeduría distrital</t>
  </si>
  <si>
    <t>SUMA</t>
  </si>
  <si>
    <t>Ciudadanos</t>
  </si>
  <si>
    <t>EFICACIA</t>
  </si>
  <si>
    <t>Registros de asistencia a la audiencia pública de rendición de cuentas 2018 y  2019</t>
  </si>
  <si>
    <t>Alcaldía Local</t>
  </si>
  <si>
    <t>Informe de Veeduría Distrital</t>
  </si>
  <si>
    <t>Meta no programada</t>
  </si>
  <si>
    <t>Meta no programda</t>
  </si>
  <si>
    <t xml:space="preserve">De acuerdo a los lineamientos de la Veeduría Distrital se realiza la Jornada de Rendición de Cuenta para el último domingo del mes de abril, en la que se evidencia el registro de 1151 personas asistentes. Es importante mencionar que para las vigencias anteriores las jornadas de rendición de cuentas se realizaran los días sábados, días destinados para ejercicios comunitarios dados que el día domingo es un espacio reservado para procesos personales 
Ahora bien, respecto a los Derechos Petición si bien es cierto disminuyeron es de reconocer que un 40%  de estos fueron felicitaciones por la gestión realizada por la Administración Local y la participación ciudadana fue relevante con respecto a los beneficiarios de los proyectos de inversión siendo este un proceso de participación más incidente 
</t>
  </si>
  <si>
    <t xml:space="preserve">Listados de Asistencia de la jornada de  Audiencia Pública de  Rendición de Cuentas </t>
  </si>
  <si>
    <t>META NO PROGRAMADA</t>
  </si>
  <si>
    <r>
      <t xml:space="preserve">Lograr el </t>
    </r>
    <r>
      <rPr>
        <b/>
        <sz val="12"/>
        <rFont val="Garamond"/>
        <family val="1"/>
      </rPr>
      <t xml:space="preserve">65% </t>
    </r>
    <r>
      <rPr>
        <sz val="12"/>
        <rFont val="Garamond"/>
        <family val="1"/>
      </rPr>
      <t>de avance en el cumplimiento físico del Plan de Desarrollo Local</t>
    </r>
  </si>
  <si>
    <t>Porcentaje de Avance en el Cumplimiento Fisico del Plan de Desarrollo Local</t>
  </si>
  <si>
    <t>Porcentaje de avance acumulado en el cumplimiento físico entregado del Plan de Desarrollo Local que arroja la MUSI.</t>
  </si>
  <si>
    <t>CRECIENTE</t>
  </si>
  <si>
    <t>Porcentaje</t>
  </si>
  <si>
    <t>EFECTIVIDAD</t>
  </si>
  <si>
    <t>MUSI</t>
  </si>
  <si>
    <t>Matriz MUSI</t>
  </si>
  <si>
    <t>Según el visor MUSI reportado por la Secretaría Distrital de Planeación, el avance físico del plan de desarrollo local para el trimestre fue del 45,4%</t>
  </si>
  <si>
    <t>MATRIZ MUSI</t>
  </si>
  <si>
    <t>Según el visor MUSI reportado por la Secretaría Distrital de Planeación, el avance físico del plan de desarrollo local para el trimestre fue del 50% del cuatrienio</t>
  </si>
  <si>
    <t>SEGPLAN
MATRIZ MUSI</t>
  </si>
  <si>
    <t>Según el visor MUSI reportado por la Secretaría Distrital de Planeación, el avance físico del plan de desarrollo local para el trimestre fue del 58,40%.</t>
  </si>
  <si>
    <t>Reporte SEGPLAN</t>
  </si>
  <si>
    <t>Integrar las herramientas de planeación, gestión y control, con enfoque de innovación, mejoramiento continuo, responsabilidad social, desarrollo integral del talento humano y transparencia</t>
  </si>
  <si>
    <t xml:space="preserve">Gestión Corporativa Local </t>
  </si>
  <si>
    <r>
      <t xml:space="preserve">Comprometer al 30 de julio del 2019 el </t>
    </r>
    <r>
      <rPr>
        <b/>
        <sz val="12"/>
        <rFont val="Garamond"/>
        <family val="1"/>
      </rPr>
      <t>50%</t>
    </r>
    <r>
      <rPr>
        <sz val="12"/>
        <rFont val="Garamond"/>
        <family val="1"/>
      </rPr>
      <t xml:space="preserve"> del presupuesto de inversión directa disponible a la vigencia para el FDL y el </t>
    </r>
    <r>
      <rPr>
        <b/>
        <sz val="12"/>
        <rFont val="Garamond"/>
        <family val="1"/>
      </rPr>
      <t>95%</t>
    </r>
    <r>
      <rPr>
        <sz val="12"/>
        <rFont val="Garamond"/>
        <family val="1"/>
      </rPr>
      <t xml:space="preserve"> al 31 de diciembre de 2019.</t>
    </r>
  </si>
  <si>
    <t>Porcentaje de Compromisos de la vigencia 2019</t>
  </si>
  <si>
    <t>(Valor de RP de inversión directa de la vigencia  / Valor total del presupuesto de inversión directa de la Vigencia)*100</t>
  </si>
  <si>
    <t>Porcentaje de compromisos de la vigencia a 30 de junio y a 31 de diciembre de 2018</t>
  </si>
  <si>
    <t>Compromisos</t>
  </si>
  <si>
    <t>EFICIENCIA</t>
  </si>
  <si>
    <t>PREDIS</t>
  </si>
  <si>
    <t>Durante el II trimestre de la vigencia 2019, se ejecuto de inversion direnta $ 24.224.624.697 correspondiente al  22,54%, del Presupuesto asignado  más la adición de los excedentes financieros de la vigencia 2018 para la vigencia 2019.</t>
  </si>
  <si>
    <t>REPORTE EJECUCION PRESUPUESTAL PREDIS</t>
  </si>
  <si>
    <t xml:space="preserve">Durante el IV trimestre de la vigencia 2019, se ejecuto de inversion directa $ 102.147.662.099 correspondiente al  94,08%, del Presupuesto asignado  </t>
  </si>
  <si>
    <t>EJECUCION PRESUPUESTAL 2019</t>
  </si>
  <si>
    <r>
      <t>Girar mínimo el 4</t>
    </r>
    <r>
      <rPr>
        <b/>
        <sz val="12"/>
        <rFont val="Garamond"/>
        <family val="1"/>
      </rPr>
      <t>0%</t>
    </r>
    <r>
      <rPr>
        <sz val="12"/>
        <rFont val="Garamond"/>
        <family val="1"/>
      </rPr>
      <t xml:space="preserve"> del presupuesto de inversión directa comprometido en la vigencia 2019</t>
    </r>
  </si>
  <si>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</si>
  <si>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</si>
  <si>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</si>
  <si>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</si>
  <si>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</si>
  <si>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Durante el 1II trimestre de la vigencia 2019, se Giro  $ 5.879.169.030 correspondiente al   5,47%, de  Presupuesto Comprometido entre  el 01 de Enero y el 31 de Junio de 2019.</t>
  </si>
  <si>
    <t>Durante el III trimestre de la vigencia 2019, se Giro  $14.547.059.592 correspondiente al  13,53%, de  Presupuesto Comprometido entre  el 01 de Enero y el 30 de septiembre de 2019</t>
  </si>
  <si>
    <t>Durante el IV trimestre de la vigencia 2019, se Giro  $ 24,634,050,177.00 correspondiente al   22,69%, de  Presupuesto Comprometido entre  el 01 de Enero y el 27 de diciembre de 2019.</t>
  </si>
  <si>
    <r>
      <t xml:space="preserve">Girar el </t>
    </r>
    <r>
      <rPr>
        <b/>
        <sz val="12"/>
        <rFont val="Garamond"/>
        <family val="1"/>
      </rPr>
      <t>50%</t>
    </r>
    <r>
      <rPr>
        <sz val="12"/>
        <rFont val="Garamond"/>
        <family val="1"/>
      </rPr>
      <t xml:space="preserve"> del presupuesto constituído como Obligaciones por Pagar de la vigencia 2017 y anteriores (Inversión).</t>
    </r>
  </si>
  <si>
    <t>Porcentaje de Giros de Obligaciones por Pagar 2017 y anteirores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</si>
  <si>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</si>
  <si>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</si>
  <si>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Durante el 1mer  trimestre de la vigencia 2019, se Giro  $ 3.211.940.620 correspondiente al   5,44%,  de las Obligaciones por Pagar de los años 017 y anteriores constituidas a 31-12-2018.</t>
  </si>
  <si>
    <t>ejecución presupuestal de inversión a 31 de Marzo de 2019.</t>
  </si>
  <si>
    <t>Durante el II-trimestre de la vigencia 2019, se Giro acumulado  $ 12.234.403.051 correspondiente al  30,56%,  de las Obligaciones Constituidas de Inversion Directa y  de Gastos de Funcionamiento $183.970.351 que el el 84,85% de las Obligaciones Constituidas  a 31-12-2018.</t>
  </si>
  <si>
    <t>Durante el III-trimestre de la vigencia 2019, se Giro acumulado  $20,518,961,211correspondiente al  51,26%,  del presupuesto constituído como Obligaciones por Pagar de la vigencia 2017 y anteriores (Funcionamiento e Inversión)</t>
  </si>
  <si>
    <t>Durante el IV-trimestre de la vigencia 2019, Giros Acumulados de  $ 24,936,320,121.00 correspondiente aun acumulado del 64,03%,  de las Obligaciones por Pagar de los años 2017 y anteriores constituidas a 31-12-2018.</t>
  </si>
  <si>
    <r>
      <t xml:space="preserve">Girar el </t>
    </r>
    <r>
      <rPr>
        <b/>
        <sz val="12"/>
        <rFont val="Garamond"/>
        <family val="1"/>
      </rPr>
      <t>50%</t>
    </r>
    <r>
      <rPr>
        <sz val="12"/>
        <rFont val="Garamond"/>
        <family val="1"/>
      </rPr>
      <t xml:space="preserve"> del presupuesto constituído como Obligaciones por Pagar de la vigencia 2018 ( Inversión).</t>
    </r>
  </si>
  <si>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</si>
  <si>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</si>
  <si>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</si>
  <si>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Durante el 1mer  trimestre de la vigencia 2019, se Giro  $ 30.105.630.734 correspondiente al   27,99%,  de las Obligaciones Constituidas de Inversion Directa</t>
  </si>
  <si>
    <t>Durante el II-trimestre de la vigencia 2019, GiroS Acumulados de  $ 45.639.022.996 correspondiente aun acumulado del 44,51%,  de las Obligaciones por Pagar de los años 2017 y anteriores constituidas a 31-12-2018.</t>
  </si>
  <si>
    <t>Durante el III-trimestre de la vigencia 2019, GiroS Acumulados de  $62,316,550,894.00 correspondiente aun acumulado del 60,91%,  del presupuesto constituído como Obligaciones por Pagar de la vigencia 2018 (Inversión) Gastos de Funcionamiento185,201,751.00correspondiente a un85,42%</t>
  </si>
  <si>
    <t>Durante el IV-trimestre de la vigencia 2019, se Giro acumulado  $ 76,715,192,593.00 correspondiente al  74,98%,  de las Obligaciones Constituidas de Inversion Directa y  de Gastos de Funcionamiento $204,673,189.00 que el el 94,40% de las Obligaciones Constituidas  a 31-12-2018.</t>
  </si>
  <si>
    <t>Fortalecer la capacidad institucional y para el ejercicio de la función  policiva por parte de las autoridades locales a cargo de la SDG.</t>
  </si>
  <si>
    <t>Inspección Vigilancia y Control</t>
  </si>
  <si>
    <t>Dar impulso procesal  ( Avocar, rechazar, enviar al competente, fallar) al 60% de los comparendos recibidos en las vigencias anteriores al año 2019.</t>
  </si>
  <si>
    <t>Porcentaje de impulsos procesales por los inspectores en las Localidades</t>
  </si>
  <si>
    <t>(Número de impulsos procesales resueltos en la localidad/Número de comparendos anteriores a la vigencia 2019 en la Localidad )*100</t>
  </si>
  <si>
    <t xml:space="preserve">Impulsos Procesales </t>
  </si>
  <si>
    <t>Siactua</t>
  </si>
  <si>
    <t>Alcalde Local</t>
  </si>
  <si>
    <t>De acuerdo al reporte remitido por la Dirección para la Gestión Policiva  se dio respuesta al 15% de los comparendos programados para el trimestre</t>
  </si>
  <si>
    <t>Informe comparendos DGP</t>
  </si>
  <si>
    <t>La Alcaldía Local dio impulso a 22.099 comparendos recibidos en las vigencias anteriores al año 2019.</t>
  </si>
  <si>
    <t>Informe DGP</t>
  </si>
  <si>
    <t>Dar impulso procesal  ( Avocar, rechazar, enviar al competente, fallar, ) al 60% de las quejas recibidas en las vigencias anteriores al año 2019 .</t>
  </si>
  <si>
    <t>(Número de impulsos procesales resueltos en la localidad/Número de quejas recibidas en la Localidad anteriores a la vigencia 2019)*100</t>
  </si>
  <si>
    <t xml:space="preserve">Siactua </t>
  </si>
  <si>
    <t>De acuerdo al reporte remitido por la Dirección para la Gestión Policiva  se dio respuesta al 55% de las quejas programados para el trimestre</t>
  </si>
  <si>
    <t>Informe quejas DGP</t>
  </si>
  <si>
    <t>La Alcaldía Local dio impulso a 2.599 quejas recibidos en las vigencias anteriores al año 2019.</t>
  </si>
  <si>
    <t>Realizar 42 acciones de control u operativos en materia de actividad económica</t>
  </si>
  <si>
    <t>Cantidad de acciones de control u operativos en materia de económica realizados</t>
  </si>
  <si>
    <t>Número de Acciones de Control u Operativos en materia de actividad económica</t>
  </si>
  <si>
    <t>Operativos en materia de actividad económica</t>
  </si>
  <si>
    <t>Informe de operativo
Actas</t>
  </si>
  <si>
    <t>GET-IVC-F035 Acta de visita
GET-IVC-F032 Formato consolidación de la información de operativos
GDI-GPD-F029 Evidencia de reunión</t>
  </si>
  <si>
    <t xml:space="preserve">SE REALIZARON 12 OPERATIVOS EN MATERIA DE ACTIVIDAD ECONOMICA EN LAS FECHAS 11/ENE, 22/FEB,01-05-08-14-16-19-20-22-27-29 DE MARZO 2019, 16 ESTABLECIMIENTOS CON SUSPENSION DE LA ACTIVIDAD ECONOMICA DE 5 A 10 DIAS POR INCUMPLIMIENTO DE LA NORMA </t>
  </si>
  <si>
    <t>SOPORTES ESCANEADOS  DE LAS VISITAS REALIZADAS, FOTOS.</t>
  </si>
  <si>
    <t>SE REALIZARON 23 OPERATIVOS EN MATERIA DE ACTIVIDAD ECONOMICA EN LAS FECHAS EN ABRIL 10-16-17-27-29, EN MAYO 03-07-09-10-11-17-21-25-31, EN JUNIO  05-07-14-15-18-19-20-27-28.</t>
  </si>
  <si>
    <t>Actas de los operativos realizados</t>
  </si>
  <si>
    <t>SE REALIZARON 25 OPERATIVOS EN MATERIA DE ACTIVIDAD ECONOMICA EN LAS FECHAS EN JULIO 05,06,17,19,20,23,27 EN AGOSTO 02,09,04,12,16,16,25,27 EN SEPTIEMBRE 05-07-13-14-12-17-21-24-28-20.</t>
  </si>
  <si>
    <t>SE REALIZARON 27 OPERATIVOS  EN  MATERIA DE ACTIVIDAD ECONOMICA EN LAS FECHAS EN EL MES DE OCTUBRE 05,07,08,09,11,15,16,18,19,21,23,25,28.EN EL MES DE NOVIEMBRE 01,02,07,08,16,20,23,28,30 Y EN DICIEMBRE 04,07,10,18,20</t>
  </si>
  <si>
    <t>actas de los operativos realizados</t>
  </si>
  <si>
    <t>La Alcaldía Local realizó 87 acciones de control u operativos en materia de económica realizados durante la vigencia 2019</t>
  </si>
  <si>
    <t>Realizar 24 acciones de control u operativos en materia de obras y urbanismo relacionados con la integridad urbanística.</t>
  </si>
  <si>
    <t>Cantidad de acciones de control u operativos en materia de urbanismo relacionados con la integridad urbanística</t>
  </si>
  <si>
    <t>Número de Acciones de Control u Operativos en Materia de Urbanismo Relacionados con la Integridad urbanística.</t>
  </si>
  <si>
    <t>Operativos en materia de urbanismo</t>
  </si>
  <si>
    <t>GET-IVC-F032 Formato consolidación de la información de operativos
GET-IVC-F034 Formato técnico de visita y/o verificación- control urbanístico
GDI-GPD-F029 Evidencia de reunión</t>
  </si>
  <si>
    <t>SE PROGRAMARON 6 OPERATIVOS RELACIONADOS CON TEMA URBANISTICO, DE LOS CUALES  5 CINCO OPERATIVOS  FUERON EFECTIVOS Y REALIZADOS EN LAS FECHAS 26 ,  01-15-21-26-MARZO DE 2019, OPERATIVOS  PARQUEADEROS PRIVADOS Y REGIMEN URBANISTICO Y EL 28 DE FEBRERO OPERATIVO NO EFECTIVO POR FALTA DE ACOMPAÑAMIENTO DE LA POLICIA NACIONAL</t>
  </si>
  <si>
    <t>SE PROGRAMARON 7 OPERATIVOS RELACIONADOS CON TEMA URBANISTICO, SE REALIZARON 07 SIETE OPERATIVOS   EN LAS FECHAS 02-03-04-26-30 DE ABRIL , 09 -15 DE MAYO, LOS PROGRAMADOS PARA JUNIO FURON CANCELADOS NO HABIA ACOMPAÑAMIENTO DE POLICIA NACIONAL</t>
  </si>
  <si>
    <t>SE REALIZARON 06 OPERATIVOS RELACIONADOS CON TEMA DE URBANISMO EN LAS FECHAS JULIO 10-12-16, EN AGOTO 05 Y EN SEPTIEMBRE 10-23</t>
  </si>
  <si>
    <t>SE REALIZARON 9 OPERATIVOS EN LAS FECHAS OCTUBRE 04,Y 22,23 EN NOVIEMBRE 12,18,26 Y EN DICIEMBRE 02,11, Y 17.</t>
  </si>
  <si>
    <t>La Alcaldía Local realizó 28 acciones de control u operativos en materia de urbanismos realizados durante la vigencia 2019</t>
  </si>
  <si>
    <t>Realizar  24  acciones de control u operativos en materia de urbanismo relacionados con la integridad del Espacio Público.</t>
  </si>
  <si>
    <t>Cantidad de acciones de control de operativos en materia de urbanismo relacionados con espacio público</t>
  </si>
  <si>
    <t>Número de Acciones de Control u Operativos en Materia de Urbanismo Relacionados con espacio público.</t>
  </si>
  <si>
    <t>Operativos de Recuperación de espacio público</t>
  </si>
  <si>
    <t>GET-IVC-F037 Formato técnico de visita y/o verificación - espacio público.</t>
  </si>
  <si>
    <t>SE REALIZARON OPERATIVOS DE CONTROL ESPACIO PUBLICO Y SENSIBILIZACION  VENDEDORES AMBULANTES EN LAS FECHAS 24 DE ENERO 19,25,26 FEB Y 04-11-13-28 DE MARZO DE 2019, INFORMANDO A LA COMUNIDAD DE LA IMPORTACIA DE NO OCUPAR EL ESPACIO PUBLICO Y QUE PUEDAN ACCEDER A LAS OFERTAS DEL IPES, PARQUEADEROS  BAHIAS APROXIMADAMENTE 2706MTS RECUPERADOS, RETIRO DE TALANQUERAS(3) Y DOS VEHICULOS INMOVILIZADOS</t>
  </si>
  <si>
    <t xml:space="preserve">SE REALIZARON OPERATIVOS DE CONTROL ESPACIO PUBLICO PARQUEADEROS BAHIAS Y VENDEDORES INFORMALES EN LAS FECHAS MES DE ABRIL 07-09-12-24-25, EN MAYO 14-15-23-24-30, EN JUNIO 11-14-17-27 </t>
  </si>
  <si>
    <t>SE REALIZARON OPERATIVOS DE CONTROL ESPACIO PUBLICO PARQUEADEROS BAHIAS Y VENDEDORES INFORMALES EN LAS FECHAS JULIO 04-09-11-24-30, EN AGOSTO 08-15-23-20-29, EN SEPTIEMBRE 09-16-17-26</t>
  </si>
  <si>
    <t xml:space="preserve">SE REALIZARON 14 OPERATIVOS DE ESPACIO PUBLICO EN LAS SIGIENTES FECHAS OCTUBRE, 10, 17 Y 24 29, EN NOVIEMBRE 13,14,22,27,29, Y EN DICIEMBRE 06,07,15,17,19 DE LOS CUELES EN DICIEMBRE TRES SON DE POLVORA </t>
  </si>
  <si>
    <t>La Alcaldía Local realizó 50 acciones de control u operativos en materia de espacio público realizados durante la vigencia 2019</t>
  </si>
  <si>
    <t>Asegurar el acceso de la ciudadanía a la información y oferta institucional</t>
  </si>
  <si>
    <t>Gerencia de TIC</t>
  </si>
  <si>
    <t>Cumplir el 100% de los lineamientos de gestión de las TIC impartidas por la DTI del nivel central para la vigencia 2019</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</si>
  <si>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</si>
  <si>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</si>
  <si>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</si>
  <si>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</si>
  <si>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</si>
  <si>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Seguimiento al Porcentaje de Políticas de Gestión TIC</t>
  </si>
  <si>
    <t>De acuerdo al informe remitido por la DTI de los 6 lineamientos evaluados la alcaldía local cumple con el 80%</t>
  </si>
  <si>
    <t>radicado 20194400192783</t>
  </si>
  <si>
    <t>De acuerdo con el reporte remitido por la Dirección de Tecnologías e Información - DTI de los 6 lineamientos evaluados la Alcaldía Local cumple con el 75%</t>
  </si>
  <si>
    <t>Informe DTI</t>
  </si>
  <si>
    <t>De acuerdo al informe remitido por la DTI, la Alcaldía Local cumple con el 79% de los 6 lineamientos evaluados.</t>
  </si>
  <si>
    <t>Reporte DTI</t>
  </si>
  <si>
    <t>De acuerdo al informe remitido por la DTI, la Alcaldía Local cumple con el 88% de los 6 lineamientos evaluados.</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</si>
  <si>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</si>
  <si>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</si>
  <si>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</si>
  <si>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</si>
  <si>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Numero de propuestas de buenas practicas de gestión  registradas</t>
  </si>
  <si>
    <t>Buenas prácticas de gestión registradas en la herramienta AGORA</t>
  </si>
  <si>
    <t>Agora</t>
  </si>
  <si>
    <t>Líder del Proceso y/o Alcaldía Local  o a quien delegue.</t>
  </si>
  <si>
    <t>Seguimiento Agora</t>
  </si>
  <si>
    <t>META REPROGRAMADA 4TO TRIMESTRE</t>
  </si>
  <si>
    <t xml:space="preserve">No se califica como una buena práctica. Una buena práctica no puede ser algo que debe realizar la Alcaldía Local, en este caso, mantener informado a la ciudadanía no es una buena práctica, es el deber ser. No se evidencia un carácter innovador. De igual manera, no queda claro como se establece la efectividad de la práctica. Podría ser una buena práctica, para ello se sugiere establecer con datos su efectividad y aclarar su carácter innovador. 
</t>
  </si>
  <si>
    <t>Reporte Ágora</t>
  </si>
  <si>
    <t>La Alcaldía Local realizó le registro de la buena práctica en el aplicativo AGORA</t>
  </si>
  <si>
    <t>Reporte AGORA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</si>
  <si>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</si>
  <si>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</si>
  <si>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rgb="FF0070C0"/>
        <rFont val="Garamond"/>
        <family val="1"/>
      </rPr>
      <t>/</t>
    </r>
    <r>
      <rPr>
        <sz val="12"/>
        <color rgb="FF0070C0"/>
        <rFont val="Garamond"/>
        <family val="1"/>
      </rPr>
      <t xml:space="preserve"> N°  de acciones a gestionar bajo responsabilidad del proceso)*100</t>
    </r>
  </si>
  <si>
    <t>N/A</t>
  </si>
  <si>
    <t>Planes de mejora</t>
  </si>
  <si>
    <t>MIMEC - SIG</t>
  </si>
  <si>
    <t>Reportes MIMEC - SIG remitidos por la OAP</t>
  </si>
  <si>
    <t>La Alcaldía Local actualmente presenta un nivel de cumplimiento del 100% de las acciones de mejora documentadas y vigentes.</t>
  </si>
  <si>
    <t>Reportes MIMEC - SIG</t>
  </si>
  <si>
    <t>De acuerdo con el reporte extraido de los aplicativos SIG y MIMEC, la Alcaldía Local  presenta una gestión del 100% en las acciones de los planes de mejora.</t>
  </si>
  <si>
    <t>Reporte SIG-MIEMC</t>
  </si>
  <si>
    <t>La Alcaldía Local y/o proceso mantuvo en el trimestre el 53% de las acciones de mejora asignadas con relación a planes de mejoramiento interno documentadas y vigentes</t>
  </si>
  <si>
    <t>Reportes SIG - MIMEC</t>
  </si>
  <si>
    <t>La Alcaldía Local y/o proceso mantuvo en el trimestre el 79% de las acciones de mejora asignadas con relación a planes de mejoramiento interno documentadas y vigentes</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</si>
  <si>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</si>
  <si>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</si>
  <si>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</si>
  <si>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 xml:space="preserve">Requerimientos ciudadanos con respuesta de fondo </t>
  </si>
  <si>
    <t>Aplicativo Gestión Documental</t>
  </si>
  <si>
    <t>Seguimiento requerimientos ciudadanos</t>
  </si>
  <si>
    <t>La Alcaldía Local dio respuesta al 17% de los requerimientos ciudadanos con corte a 31 de diciembre de 2018 programados para el trimestre de la vigencia 2019.</t>
  </si>
  <si>
    <t>Reporte SAC</t>
  </si>
  <si>
    <t xml:space="preserve">La Alcaldía Local dio respuesta al 0% de los requerimientos ciudadanos programados para el trimestre. </t>
  </si>
  <si>
    <t>Informe requerimientos ciudadanos</t>
  </si>
  <si>
    <t>La Alcaldía Local tiene en trámite 223 requerimientos ciudadanos</t>
  </si>
  <si>
    <t xml:space="preserve">La Alcaldía Local cuenta con 155 SDQS pendientes por tramitar </t>
  </si>
  <si>
    <t xml:space="preserve">La Alcaldía Local dió respuesta total a 1.037SDQS </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</si>
  <si>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</si>
  <si>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</si>
  <si>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</si>
  <si>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</si>
  <si>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Herramienta Oficina Asesora de Planeación</t>
  </si>
  <si>
    <t>Listas de chequeo al cumplimiento de criterios ambientales remitidos por la OAP</t>
  </si>
  <si>
    <t>Uso eficiente de energía: De acuerdo a la inspección ambiental realizada por el profesional ambiental de la Alcaldía, reporta que se apagan los monitores parcialmente.
Gestión Integral de Residuos: Según la inspección se evidencia mezcla de residuos en los puntos ecológicos.
Movilidad Sostenible: Realiza reporte. 10 personas usan transporte bimodal, 10 bicicleta, 210 transporte público, 2 caminando, 6 carro compartido, 6 Taxi o App, 20 carro,  15 moto
Participación en actividades ambientales: Según inspección se cuenta con una participación parcial de los servidores públicos en actividades ambientales.
Reporte Consumo de papel: No realiza reporte en la herramienta establecida SharePoint. 
Consumo de papel: No se puede hacer comparación, no se cuenta con los reportes.</t>
  </si>
  <si>
    <t>El proceso cumple con el 71% de los requisitos ambientales exigidos.</t>
  </si>
  <si>
    <t>Reporte criterios ambientales</t>
  </si>
  <si>
    <t>Obtener una calificación igual o superior al 80  % en conocimientos de MIPG por proceso y/o Alcaldía Local</t>
  </si>
  <si>
    <t>Nivel de conocimientos de MIPG</t>
  </si>
  <si>
    <t>(Sumatoria de calificaciones obtenidas por proceso y/o Alcaldía Local / Número de personas evaluadas)*100</t>
  </si>
  <si>
    <t>Promedio de calificación en conocimientos de MIPG</t>
  </si>
  <si>
    <t>El proceso alcanzó un desempeño del 53,55% en el curso MIPG</t>
  </si>
  <si>
    <t>Reporte Curso- concurso MIPG</t>
  </si>
  <si>
    <t>TOTAL PLAN DE GESTIÓN</t>
  </si>
  <si>
    <t>PRIMER TRIMESTRE</t>
  </si>
  <si>
    <t>SEGUNDO TRIMESTRE</t>
  </si>
  <si>
    <t>TERCER TRIMESTRE</t>
  </si>
  <si>
    <t>CUARTO TRIMESTRE</t>
  </si>
  <si>
    <t>Porcentaje de Cumplimiento PLAN DE GESTIÓN 2019</t>
  </si>
  <si>
    <t xml:space="preserve">ELABORÓ: </t>
  </si>
  <si>
    <t xml:space="preserve">REVISÓ: </t>
  </si>
  <si>
    <t>APROBÓ:</t>
  </si>
  <si>
    <t>Firma:</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</si>
  <si>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</si>
  <si>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</si>
  <si>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</si>
  <si>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</si>
  <si>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</si>
  <si>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</si>
  <si>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</si>
  <si>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</si>
  <si>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</si>
  <si>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</si>
  <si>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</si>
  <si>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</si>
  <si>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</si>
  <si>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</si>
  <si>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</si>
  <si>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</si>
  <si>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</si>
  <si>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</si>
  <si>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</si>
  <si>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</si>
  <si>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</si>
  <si>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</si>
  <si>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</si>
  <si>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</si>
  <si>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</si>
  <si>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</si>
  <si>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</si>
  <si>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</si>
  <si>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</si>
  <si>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</si>
  <si>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</si>
  <si>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</si>
  <si>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</si>
  <si>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</si>
  <si>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</si>
  <si>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</si>
  <si>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</si>
  <si>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</si>
  <si>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</si>
  <si>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</si>
  <si>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</si>
  <si>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</si>
  <si>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</si>
  <si>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</si>
  <si>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</si>
  <si>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</si>
  <si>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</si>
  <si>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</si>
  <si>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</si>
  <si>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</si>
  <si>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</si>
  <si>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</si>
  <si>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</si>
  <si>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</si>
  <si>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</si>
  <si>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</si>
  <si>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</si>
  <si>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</si>
  <si>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</si>
  <si>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</si>
  <si>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</si>
  <si>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</si>
  <si>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</si>
  <si>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</si>
  <si>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</si>
  <si>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</si>
  <si>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</si>
  <si>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</si>
  <si>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</si>
  <si>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</si>
  <si>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</si>
  <si>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</si>
  <si>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</si>
  <si>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</si>
  <si>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</si>
  <si>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</si>
  <si>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</si>
  <si>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</si>
  <si>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Según la matriz del visor MUSI reportada por la Secretaría Distrital de Planeación, la Alcaldía Local logró un avance físico durante la vigencia del 68,9%</t>
  </si>
  <si>
    <t>Reporte MUSI</t>
  </si>
  <si>
    <t>Se incorporan los resultados de la meta "Lograr el 65% de avance en el cumplimiento físico del Plan de Desarrollo Local" toda vez que la Secretaría Distrital de Planeación remitió el soporte del cumplimiento de la metas hasta el día 03 de febrero, así las cosas la Alcalía Local obtuvo por resultado de gestión para: IV trimestre 93%  y 87% con la gestión acumulada de la vigencia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</si>
</sst>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 #,##0.00&quot;    &quot;;\-* #,##0.00&quot;    &quot;;* \-#&quot;    &quot;;@\ "/>
    <numFmt numFmtId="165" formatCode="0.0%"/>
  </numFmts>
  <fonts count="37" x14ac:knownFonts="1">
    <font>
      <sz val="11"/>
      <color theme="1"/>
      <name val="Calibri"/>
      <family val="2"/>
      <scheme val="minor"/>
    </font>
    <font>
      <b/>
      <sz val="10"/>
      <name val="Arial"/>
      <family val="2"/>
    </font>
    <font>
      <sz val="10"/>
      <name val="Arial"/>
      <family val="2"/>
    </font>
    <font>
      <sz val="10"/>
      <color indexed="8"/>
      <name val="Arial"/>
      <family val="2"/>
    </font>
    <font>
      <b/>
      <sz val="10"/>
      <color indexed="8"/>
      <name val="Arial"/>
      <family val="2"/>
    </font>
    <font>
      <sz val="8"/>
      <color indexed="81"/>
      <name val="Tahoma"/>
      <family val="2"/>
    </font>
    <font>
      <b/>
      <sz val="8"/>
      <color indexed="81"/>
      <name val="Tahoma"/>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b/>
      <sz val="12"/>
      <name val="Garamond"/>
      <family val="1"/>
    </font>
    <font>
      <sz val="12"/>
      <name val="Garamond"/>
      <family val="1"/>
    </font>
    <font>
      <sz val="11"/>
      <color theme="1"/>
      <name val="Calibri"/>
      <family val="2"/>
      <scheme val="minor"/>
    </font>
    <font>
      <sz val="10"/>
      <color theme="1"/>
      <name val="Calibri"/>
      <family val="2"/>
      <scheme val="minor"/>
    </font>
    <font>
      <sz val="10"/>
      <color theme="1"/>
      <name val="Arial"/>
      <family val="2"/>
    </font>
    <font>
      <b/>
      <sz val="10"/>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b/>
      <sz val="10"/>
      <color theme="1"/>
      <name val="Arial"/>
      <family val="2"/>
    </font>
    <font>
      <b/>
      <sz val="28"/>
      <color theme="1"/>
      <name val="Arial"/>
      <family val="2"/>
    </font>
    <font>
      <sz val="12"/>
      <color theme="1"/>
      <name val="Garamond"/>
      <family val="1"/>
    </font>
    <font>
      <b/>
      <sz val="20"/>
      <color theme="1"/>
      <name val="Arial"/>
      <family val="2"/>
    </font>
    <font>
      <b/>
      <sz val="12"/>
      <color theme="1"/>
      <name val="Garamond"/>
      <family val="1"/>
    </font>
    <font>
      <sz val="12"/>
      <color rgb="FF000000"/>
      <name val="Garamond"/>
      <family val="1"/>
    </font>
    <font>
      <b/>
      <sz val="26"/>
      <color theme="1"/>
      <name val="Arial"/>
      <family val="2"/>
    </font>
    <font>
      <b/>
      <sz val="18"/>
      <color theme="1"/>
      <name val="Calibri"/>
      <family val="2"/>
      <scheme val="minor"/>
    </font>
    <font>
      <b/>
      <sz val="11"/>
      <color theme="1"/>
      <name val="Arial"/>
      <family val="2"/>
    </font>
    <font>
      <b/>
      <sz val="14"/>
      <name val="Arial"/>
      <family val="2"/>
    </font>
    <font>
      <b/>
      <sz val="12"/>
      <color rgb="FF0070C0"/>
      <name val="Garamond"/>
      <family val="1"/>
    </font>
    <font>
      <sz val="12"/>
      <color rgb="FF0070C0"/>
      <name val="Garamond"/>
      <family val="1"/>
    </font>
    <font>
      <b/>
      <sz val="16"/>
      <name val="Arial"/>
      <family val="2"/>
    </font>
    <font>
      <b/>
      <sz val="14"/>
      <color theme="1"/>
      <name val="Calibri"/>
      <family val="2"/>
      <scheme val="minor"/>
    </font>
  </fonts>
  <fills count="24">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6"/>
        <bgColor indexed="64"/>
      </patternFill>
    </fill>
    <fill>
      <patternFill patternType="solid">
        <fgColor rgb="FF0070C0"/>
        <bgColor indexed="64"/>
      </patternFill>
    </fill>
    <fill>
      <patternFill patternType="solid">
        <fgColor theme="0" tint="-0.249977111117893"/>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rgb="FF000000"/>
      </left>
      <right style="thin">
        <color rgb="FF000000"/>
      </right>
      <top style="thin">
        <color rgb="FF000000"/>
      </top>
      <bottom/>
      <diagonal/>
    </border>
  </borders>
  <cellStyleXfs count="10">
    <xf numFmtId="0" fontId="0" fillId="0" borderId="0"/>
    <xf numFmtId="0" fontId="2" fillId="2" borderId="0" applyNumberFormat="0" applyBorder="0" applyAlignment="0" applyProtection="0"/>
    <xf numFmtId="164" fontId="2" fillId="0" borderId="0" applyFill="0" applyBorder="0" applyAlignment="0" applyProtection="0"/>
    <xf numFmtId="0" fontId="2" fillId="0" borderId="0"/>
    <xf numFmtId="9" fontId="15"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xf numFmtId="41" fontId="15" fillId="0" borderId="0" applyFont="0" applyFill="0" applyBorder="0" applyAlignment="0" applyProtection="0"/>
  </cellStyleXfs>
  <cellXfs count="285">
    <xf numFmtId="0" fontId="0" fillId="0" borderId="0" xfId="0"/>
    <xf numFmtId="0" fontId="16" fillId="6" borderId="0" xfId="0" applyFont="1" applyFill="1"/>
    <xf numFmtId="0" fontId="2" fillId="6" borderId="0" xfId="0" applyFont="1" applyFill="1" applyBorder="1" applyAlignment="1">
      <alignment horizontal="left" vertical="center" wrapText="1"/>
    </xf>
    <xf numFmtId="0" fontId="16" fillId="6" borderId="0" xfId="0" applyFont="1" applyFill="1" applyAlignment="1">
      <alignment horizontal="center"/>
    </xf>
    <xf numFmtId="0" fontId="1" fillId="7"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7" fillId="6" borderId="0" xfId="0" applyFont="1" applyFill="1" applyBorder="1" applyAlignment="1">
      <alignment vertical="center" wrapText="1"/>
    </xf>
    <xf numFmtId="0" fontId="17" fillId="6" borderId="0" xfId="0" applyFont="1" applyFill="1"/>
    <xf numFmtId="0" fontId="16" fillId="6" borderId="0" xfId="0" applyFont="1" applyFill="1" applyAlignment="1">
      <alignment vertical="top" wrapText="1"/>
    </xf>
    <xf numFmtId="0" fontId="18" fillId="6" borderId="0" xfId="0" applyFont="1" applyFill="1" applyBorder="1" applyAlignment="1">
      <alignment vertical="center"/>
    </xf>
    <xf numFmtId="0" fontId="16" fillId="6" borderId="0" xfId="0" applyFont="1" applyFill="1" applyBorder="1"/>
    <xf numFmtId="0" fontId="19" fillId="0" borderId="3"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0" fillId="0" borderId="0" xfId="0" applyAlignment="1">
      <alignment wrapText="1"/>
    </xf>
    <xf numFmtId="0" fontId="19" fillId="0" borderId="4"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9" fillId="0" borderId="5"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3" fillId="6" borderId="0" xfId="0" applyFont="1" applyFill="1" applyBorder="1" applyAlignment="1">
      <alignment horizontal="center"/>
    </xf>
    <xf numFmtId="0" fontId="20" fillId="0" borderId="0" xfId="0" applyFont="1" applyAlignment="1">
      <alignment horizontal="justify"/>
    </xf>
    <xf numFmtId="0" fontId="21" fillId="9" borderId="7" xfId="0" applyFont="1" applyFill="1" applyBorder="1" applyAlignment="1">
      <alignment horizontal="justify" vertical="center" wrapText="1"/>
    </xf>
    <xf numFmtId="0" fontId="21" fillId="6" borderId="7" xfId="0" applyFont="1" applyFill="1" applyBorder="1" applyAlignment="1">
      <alignment horizontal="justify"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21" fillId="10" borderId="7" xfId="0" applyFont="1" applyFill="1" applyBorder="1" applyAlignment="1">
      <alignment horizontal="justify" vertical="center" wrapText="1"/>
    </xf>
    <xf numFmtId="0" fontId="21" fillId="10" borderId="8" xfId="0" applyFont="1" applyFill="1" applyBorder="1" applyAlignment="1">
      <alignment horizontal="justify" vertical="center" wrapText="1"/>
    </xf>
    <xf numFmtId="0" fontId="7" fillId="11" borderId="9" xfId="0" applyFont="1" applyFill="1" applyBorder="1" applyAlignment="1">
      <alignment horizontal="justify" vertical="center" wrapText="1"/>
    </xf>
    <xf numFmtId="0" fontId="7" fillId="11" borderId="7" xfId="0" applyFont="1" applyFill="1" applyBorder="1" applyAlignment="1">
      <alignment horizontal="justify" vertical="center" wrapText="1"/>
    </xf>
    <xf numFmtId="0" fontId="7" fillId="12" borderId="1" xfId="0" applyFont="1" applyFill="1" applyBorder="1" applyAlignment="1">
      <alignment horizontal="justify" vertical="center" wrapText="1"/>
    </xf>
    <xf numFmtId="0" fontId="7" fillId="12" borderId="7" xfId="0" applyFont="1" applyFill="1" applyBorder="1" applyAlignment="1">
      <alignment horizontal="justify" vertical="center" wrapText="1"/>
    </xf>
    <xf numFmtId="0" fontId="7" fillId="13" borderId="7" xfId="0" applyFont="1" applyFill="1" applyBorder="1" applyAlignment="1">
      <alignment horizontal="justify" vertical="center" wrapText="1"/>
    </xf>
    <xf numFmtId="0" fontId="21" fillId="13" borderId="10" xfId="0" applyFont="1" applyFill="1" applyBorder="1" applyAlignment="1">
      <alignment horizontal="justify" vertical="center" wrapText="1"/>
    </xf>
    <xf numFmtId="0" fontId="21" fillId="13" borderId="7" xfId="0" applyFont="1" applyFill="1" applyBorder="1" applyAlignment="1">
      <alignment horizontal="justify" vertical="center" wrapText="1"/>
    </xf>
    <xf numFmtId="0" fontId="7" fillId="13" borderId="1" xfId="0" applyFont="1" applyFill="1" applyBorder="1" applyAlignment="1">
      <alignment vertical="center" wrapText="1"/>
    </xf>
    <xf numFmtId="0" fontId="21" fillId="14" borderId="9" xfId="0" applyFont="1" applyFill="1" applyBorder="1" applyAlignment="1">
      <alignment horizontal="justify" vertical="center" wrapText="1"/>
    </xf>
    <xf numFmtId="0" fontId="21" fillId="14" borderId="7" xfId="0" applyFont="1" applyFill="1" applyBorder="1" applyAlignment="1">
      <alignment horizontal="justify" vertical="center" wrapText="1"/>
    </xf>
    <xf numFmtId="0" fontId="7" fillId="14" borderId="7" xfId="0" applyFont="1" applyFill="1" applyBorder="1" applyAlignment="1">
      <alignment horizontal="justify" vertical="center" wrapText="1"/>
    </xf>
    <xf numFmtId="0" fontId="22" fillId="14" borderId="7" xfId="0" applyFont="1" applyFill="1" applyBorder="1" applyAlignment="1">
      <alignment horizontal="justify" vertical="center" wrapText="1"/>
    </xf>
    <xf numFmtId="0" fontId="21" fillId="14" borderId="11" xfId="0" applyFont="1" applyFill="1" applyBorder="1" applyAlignment="1">
      <alignment horizontal="left" vertical="center" wrapText="1"/>
    </xf>
    <xf numFmtId="0" fontId="21" fillId="14" borderId="8" xfId="0" applyFont="1" applyFill="1" applyBorder="1" applyAlignment="1">
      <alignment horizontal="justify" vertical="center" wrapText="1"/>
    </xf>
    <xf numFmtId="0" fontId="7" fillId="14" borderId="9" xfId="0" applyFont="1" applyFill="1" applyBorder="1" applyAlignment="1">
      <alignment horizontal="justify" vertical="center" wrapText="1"/>
    </xf>
    <xf numFmtId="0" fontId="7" fillId="14" borderId="8" xfId="0" applyFont="1" applyFill="1" applyBorder="1" applyAlignment="1">
      <alignment horizontal="justify" vertical="center" wrapText="1"/>
    </xf>
    <xf numFmtId="0" fontId="1" fillId="7" borderId="2" xfId="0" applyFont="1" applyFill="1" applyBorder="1" applyAlignment="1">
      <alignment horizontal="center" vertical="center" wrapText="1"/>
    </xf>
    <xf numFmtId="0" fontId="18" fillId="7" borderId="2" xfId="0" applyFont="1" applyFill="1" applyBorder="1"/>
    <xf numFmtId="9" fontId="2" fillId="6" borderId="0" xfId="4" applyFont="1" applyFill="1" applyBorder="1" applyAlignment="1">
      <alignment horizontal="center" vertical="center" wrapText="1"/>
    </xf>
    <xf numFmtId="0" fontId="0" fillId="0" borderId="0" xfId="0" applyBorder="1"/>
    <xf numFmtId="0" fontId="8" fillId="6" borderId="1" xfId="0" applyFont="1" applyFill="1" applyBorder="1" applyAlignment="1">
      <alignment vertical="center" wrapText="1"/>
    </xf>
    <xf numFmtId="0" fontId="23" fillId="6" borderId="13" xfId="0" applyFont="1" applyFill="1" applyBorder="1" applyAlignment="1">
      <alignment horizontal="center" vertical="center" wrapText="1"/>
    </xf>
    <xf numFmtId="0" fontId="18" fillId="6" borderId="0" xfId="0" applyFont="1" applyFill="1" applyBorder="1" applyAlignment="1">
      <alignment vertical="top" wrapText="1"/>
    </xf>
    <xf numFmtId="0" fontId="18" fillId="6" borderId="0" xfId="0" applyFont="1" applyFill="1" applyBorder="1" applyAlignment="1">
      <alignment horizontal="center" vertical="center" wrapText="1"/>
    </xf>
    <xf numFmtId="0" fontId="17" fillId="6" borderId="14" xfId="0" applyFont="1" applyFill="1" applyBorder="1" applyAlignment="1" applyProtection="1">
      <alignment horizontal="center" vertical="center" wrapText="1"/>
      <protection locked="0"/>
    </xf>
    <xf numFmtId="0" fontId="1" fillId="7" borderId="7"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5" borderId="15" xfId="0" applyFont="1" applyFill="1" applyBorder="1" applyAlignment="1">
      <alignment horizontal="center" vertical="center" wrapText="1"/>
    </xf>
    <xf numFmtId="0" fontId="1" fillId="18" borderId="16" xfId="0" applyFont="1" applyFill="1" applyBorder="1" applyAlignment="1">
      <alignment horizontal="center" vertical="center" wrapText="1"/>
    </xf>
    <xf numFmtId="0" fontId="1" fillId="18" borderId="16" xfId="0" applyFont="1" applyFill="1" applyBorder="1" applyAlignment="1">
      <alignment vertical="center" wrapText="1"/>
    </xf>
    <xf numFmtId="0" fontId="1" fillId="18" borderId="17" xfId="0"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9" borderId="18" xfId="0" applyFont="1" applyFill="1" applyBorder="1" applyAlignment="1">
      <alignment vertical="center" wrapText="1"/>
    </xf>
    <xf numFmtId="0" fontId="17" fillId="6" borderId="19" xfId="0" applyFont="1" applyFill="1" applyBorder="1" applyAlignment="1" applyProtection="1">
      <alignment vertical="center" wrapText="1"/>
    </xf>
    <xf numFmtId="9" fontId="2" fillId="6" borderId="19" xfId="4" applyFont="1" applyFill="1" applyBorder="1" applyAlignment="1" applyProtection="1">
      <alignment horizontal="center" vertical="center" wrapText="1"/>
    </xf>
    <xf numFmtId="0" fontId="20" fillId="6" borderId="19" xfId="0" applyFont="1" applyFill="1" applyBorder="1" applyAlignment="1" applyProtection="1">
      <alignment vertical="center" wrapText="1"/>
    </xf>
    <xf numFmtId="9" fontId="10" fillId="6" borderId="19" xfId="4" applyFont="1" applyFill="1" applyBorder="1" applyAlignment="1" applyProtection="1">
      <alignment horizontal="center" vertical="center" wrapText="1"/>
    </xf>
    <xf numFmtId="9" fontId="2" fillId="6" borderId="20" xfId="4" applyFont="1" applyFill="1" applyBorder="1" applyAlignment="1" applyProtection="1">
      <alignment vertical="center" wrapText="1"/>
    </xf>
    <xf numFmtId="0" fontId="1" fillId="20" borderId="21" xfId="0" applyFont="1" applyFill="1" applyBorder="1" applyAlignment="1">
      <alignment vertical="center" wrapText="1"/>
    </xf>
    <xf numFmtId="0" fontId="1" fillId="20" borderId="22" xfId="0" applyFont="1" applyFill="1" applyBorder="1" applyAlignment="1">
      <alignment vertical="center" wrapText="1"/>
    </xf>
    <xf numFmtId="0" fontId="1" fillId="7" borderId="23"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6" fillId="6" borderId="0" xfId="0" applyFont="1" applyFill="1" applyAlignment="1">
      <alignment horizontal="justify" vertical="center" wrapText="1"/>
    </xf>
    <xf numFmtId="0" fontId="17" fillId="6" borderId="0" xfId="0" applyFont="1" applyFill="1" applyBorder="1" applyAlignment="1">
      <alignment horizontal="justify" vertical="center" wrapText="1"/>
    </xf>
    <xf numFmtId="0" fontId="17" fillId="6" borderId="7" xfId="0" applyFont="1" applyFill="1" applyBorder="1" applyAlignment="1">
      <alignment horizontal="justify" vertical="center" wrapText="1"/>
    </xf>
    <xf numFmtId="0" fontId="0" fillId="0" borderId="0" xfId="0" applyAlignment="1">
      <alignment horizontal="justify" vertical="center" wrapText="1"/>
    </xf>
    <xf numFmtId="0" fontId="1" fillId="7" borderId="12"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11" fillId="21" borderId="26" xfId="0" applyFont="1" applyFill="1" applyBorder="1" applyAlignment="1">
      <alignment horizontal="center" vertical="center" wrapText="1"/>
    </xf>
    <xf numFmtId="0" fontId="1" fillId="7" borderId="27" xfId="0" applyFont="1" applyFill="1" applyBorder="1" applyAlignment="1">
      <alignment horizontal="center" vertical="center" wrapText="1"/>
    </xf>
    <xf numFmtId="9" fontId="24" fillId="6" borderId="28" xfId="4" applyFont="1" applyFill="1" applyBorder="1" applyAlignment="1" applyProtection="1">
      <alignment horizontal="center" vertical="center" wrapText="1"/>
    </xf>
    <xf numFmtId="0" fontId="25" fillId="0" borderId="30" xfId="0" applyFont="1" applyFill="1" applyBorder="1" applyAlignment="1" applyProtection="1">
      <alignment horizontal="left" vertical="center" wrapText="1"/>
      <protection locked="0"/>
    </xf>
    <xf numFmtId="0" fontId="25" fillId="0" borderId="4" xfId="0" applyFont="1" applyFill="1" applyBorder="1" applyAlignment="1" applyProtection="1">
      <alignment horizontal="center" vertical="center" wrapText="1"/>
      <protection locked="0"/>
    </xf>
    <xf numFmtId="9" fontId="25" fillId="0" borderId="4" xfId="0" applyNumberFormat="1" applyFont="1" applyFill="1" applyBorder="1" applyAlignment="1" applyProtection="1">
      <alignment horizontal="center" vertical="center" wrapText="1"/>
      <protection locked="0"/>
    </xf>
    <xf numFmtId="0" fontId="25" fillId="0" borderId="4" xfId="0" applyFont="1" applyFill="1" applyBorder="1" applyAlignment="1" applyProtection="1">
      <alignment horizontal="justify" vertical="center" wrapText="1"/>
      <protection locked="0"/>
    </xf>
    <xf numFmtId="9" fontId="25" fillId="0" borderId="4" xfId="4" applyNumberFormat="1" applyFont="1" applyFill="1" applyBorder="1" applyAlignment="1">
      <alignment horizontal="center" vertical="center" wrapText="1"/>
    </xf>
    <xf numFmtId="9" fontId="25" fillId="0" borderId="4" xfId="4" applyFont="1" applyFill="1" applyBorder="1" applyAlignment="1" applyProtection="1">
      <alignment horizontal="center" vertical="center" wrapText="1"/>
      <protection locked="0"/>
    </xf>
    <xf numFmtId="0" fontId="25" fillId="0" borderId="0" xfId="0" applyFont="1" applyFill="1"/>
    <xf numFmtId="0" fontId="13" fillId="0" borderId="1" xfId="0" applyFont="1" applyFill="1" applyBorder="1" applyAlignment="1">
      <alignment horizontal="center" vertical="center" wrapText="1"/>
    </xf>
    <xf numFmtId="10" fontId="25" fillId="0" borderId="4" xfId="0" applyNumberFormat="1" applyFont="1" applyFill="1" applyBorder="1" applyAlignment="1" applyProtection="1">
      <alignment horizontal="center" vertical="center" wrapText="1"/>
      <protection locked="0"/>
    </xf>
    <xf numFmtId="0" fontId="25" fillId="0" borderId="30" xfId="0" applyFont="1" applyFill="1" applyBorder="1" applyAlignment="1" applyProtection="1">
      <alignment horizontal="center" vertical="center" wrapText="1"/>
      <protection locked="0"/>
    </xf>
    <xf numFmtId="0" fontId="25" fillId="0" borderId="30" xfId="0" applyFont="1" applyFill="1" applyBorder="1" applyAlignment="1" applyProtection="1">
      <alignment horizontal="justify" vertical="center" wrapText="1"/>
      <protection locked="0"/>
    </xf>
    <xf numFmtId="9" fontId="25" fillId="0" borderId="30" xfId="4" applyFont="1" applyFill="1" applyBorder="1" applyAlignment="1" applyProtection="1">
      <alignment horizontal="center" vertical="center" wrapText="1"/>
      <protection locked="0"/>
    </xf>
    <xf numFmtId="9" fontId="25" fillId="0" borderId="30" xfId="0" applyNumberFormat="1" applyFont="1" applyFill="1" applyBorder="1" applyAlignment="1" applyProtection="1">
      <alignment horizontal="center" vertical="center" wrapText="1"/>
      <protection locked="0"/>
    </xf>
    <xf numFmtId="9" fontId="25" fillId="0" borderId="30" xfId="4" applyFont="1" applyFill="1" applyBorder="1" applyAlignment="1">
      <alignment horizontal="center" vertical="center" wrapText="1"/>
    </xf>
    <xf numFmtId="0" fontId="0" fillId="0" borderId="14" xfId="0" applyBorder="1"/>
    <xf numFmtId="0" fontId="17" fillId="6" borderId="14" xfId="0" applyFont="1" applyFill="1" applyBorder="1" applyAlignment="1" applyProtection="1">
      <alignment vertical="center" wrapText="1"/>
    </xf>
    <xf numFmtId="9" fontId="26" fillId="6" borderId="32" xfId="4" applyFont="1" applyFill="1" applyBorder="1" applyAlignment="1" applyProtection="1">
      <alignment horizontal="center" vertical="center" wrapText="1"/>
    </xf>
    <xf numFmtId="0" fontId="17" fillId="6" borderId="0" xfId="0" applyFont="1" applyFill="1" applyBorder="1" applyAlignment="1">
      <alignment horizontal="center" vertical="center" wrapText="1"/>
    </xf>
    <xf numFmtId="0" fontId="17" fillId="6" borderId="14" xfId="0" applyFont="1" applyFill="1" applyBorder="1" applyAlignment="1" applyProtection="1">
      <alignment horizontal="center" vertical="center" wrapText="1"/>
    </xf>
    <xf numFmtId="0" fontId="17" fillId="6" borderId="0" xfId="0" applyFont="1" applyFill="1" applyAlignment="1">
      <alignment horizontal="center"/>
    </xf>
    <xf numFmtId="0" fontId="12" fillId="5" borderId="26" xfId="0" applyFont="1" applyFill="1" applyBorder="1" applyAlignment="1" applyProtection="1">
      <alignment horizontal="center" vertical="center" wrapText="1"/>
    </xf>
    <xf numFmtId="14" fontId="12" fillId="5" borderId="1" xfId="0" applyNumberFormat="1" applyFont="1" applyFill="1" applyBorder="1" applyAlignment="1" applyProtection="1">
      <alignment horizontal="center" vertical="center" wrapText="1"/>
    </xf>
    <xf numFmtId="0" fontId="25" fillId="0" borderId="1" xfId="0" applyFont="1" applyFill="1" applyBorder="1" applyAlignment="1" applyProtection="1">
      <alignment vertical="center" wrapText="1"/>
    </xf>
    <xf numFmtId="0" fontId="14" fillId="0" borderId="1" xfId="0" applyFont="1" applyFill="1" applyBorder="1" applyAlignment="1" applyProtection="1">
      <alignment horizontal="left" vertical="center" wrapText="1"/>
    </xf>
    <xf numFmtId="9" fontId="14"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xf>
    <xf numFmtId="9" fontId="25" fillId="0" borderId="1" xfId="0" applyNumberFormat="1" applyFont="1" applyFill="1" applyBorder="1" applyAlignment="1" applyProtection="1">
      <alignment horizontal="center" vertical="center"/>
    </xf>
    <xf numFmtId="9" fontId="27" fillId="0" borderId="1" xfId="0" applyNumberFormat="1" applyFont="1" applyFill="1" applyBorder="1" applyAlignment="1" applyProtection="1">
      <alignment horizontal="center" vertical="center"/>
    </xf>
    <xf numFmtId="0" fontId="25" fillId="0" borderId="1" xfId="0" applyFont="1" applyFill="1" applyBorder="1" applyAlignment="1" applyProtection="1">
      <alignment horizontal="center" vertical="center" wrapText="1"/>
    </xf>
    <xf numFmtId="0" fontId="25" fillId="0" borderId="4" xfId="0" applyNumberFormat="1" applyFont="1" applyFill="1" applyBorder="1" applyAlignment="1" applyProtection="1">
      <alignment horizontal="center" vertical="center" wrapText="1"/>
    </xf>
    <xf numFmtId="165" fontId="14" fillId="0" borderId="1" xfId="0" applyNumberFormat="1" applyFont="1" applyFill="1" applyBorder="1" applyAlignment="1" applyProtection="1">
      <alignment horizontal="center" vertical="center" wrapText="1"/>
    </xf>
    <xf numFmtId="9" fontId="14" fillId="0" borderId="1" xfId="0" applyNumberFormat="1" applyFont="1" applyFill="1" applyBorder="1" applyAlignment="1" applyProtection="1">
      <alignment horizontal="left" vertical="center" wrapText="1"/>
    </xf>
    <xf numFmtId="9" fontId="13" fillId="0" borderId="1" xfId="0" applyNumberFormat="1" applyFont="1" applyFill="1" applyBorder="1" applyAlignment="1" applyProtection="1">
      <alignment horizontal="center" vertical="center"/>
    </xf>
    <xf numFmtId="9" fontId="25" fillId="0" borderId="4" xfId="0" applyNumberFormat="1" applyFont="1" applyFill="1" applyBorder="1" applyAlignment="1" applyProtection="1">
      <alignment horizontal="center" vertical="center" wrapText="1"/>
    </xf>
    <xf numFmtId="0" fontId="28" fillId="0" borderId="1" xfId="0" applyFont="1" applyFill="1" applyBorder="1" applyAlignment="1" applyProtection="1">
      <alignment vertical="center" wrapText="1"/>
    </xf>
    <xf numFmtId="3" fontId="25" fillId="0" borderId="1" xfId="0" applyNumberFormat="1" applyFont="1" applyFill="1" applyBorder="1" applyAlignment="1" applyProtection="1">
      <alignment horizontal="center" vertical="center"/>
    </xf>
    <xf numFmtId="0" fontId="28" fillId="0" borderId="1" xfId="0" applyFont="1" applyFill="1" applyBorder="1" applyAlignment="1" applyProtection="1">
      <alignment horizontal="center" vertical="center" wrapText="1"/>
    </xf>
    <xf numFmtId="9" fontId="25"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justify" vertical="center" wrapText="1"/>
    </xf>
    <xf numFmtId="9" fontId="28" fillId="0" borderId="1" xfId="0" applyNumberFormat="1" applyFont="1" applyFill="1" applyBorder="1" applyAlignment="1" applyProtection="1">
      <alignment horizontal="center" vertical="center" wrapText="1"/>
    </xf>
    <xf numFmtId="1" fontId="25" fillId="0" borderId="1" xfId="0" applyNumberFormat="1" applyFont="1" applyFill="1" applyBorder="1" applyAlignment="1" applyProtection="1">
      <alignment horizontal="center" vertical="center" wrapText="1"/>
    </xf>
    <xf numFmtId="0" fontId="25" fillId="6" borderId="1" xfId="0" applyFont="1" applyFill="1" applyBorder="1" applyAlignment="1" applyProtection="1">
      <alignment vertical="center" wrapText="1"/>
    </xf>
    <xf numFmtId="0" fontId="25" fillId="0" borderId="1" xfId="0" applyFont="1" applyFill="1" applyBorder="1" applyAlignment="1" applyProtection="1">
      <alignment horizontal="justify" vertical="center" wrapText="1"/>
    </xf>
    <xf numFmtId="9" fontId="25" fillId="0" borderId="1" xfId="0" applyNumberFormat="1" applyFont="1" applyFill="1" applyBorder="1" applyAlignment="1" applyProtection="1">
      <alignment horizontal="justify" vertical="center" wrapText="1"/>
    </xf>
    <xf numFmtId="9" fontId="14" fillId="0" borderId="4" xfId="4" applyFont="1" applyFill="1" applyBorder="1" applyAlignment="1" applyProtection="1">
      <alignment horizontal="center" vertical="center" wrapText="1"/>
    </xf>
    <xf numFmtId="9" fontId="14" fillId="0" borderId="4" xfId="4" applyNumberFormat="1" applyFont="1" applyFill="1" applyBorder="1" applyAlignment="1" applyProtection="1">
      <alignment horizontal="center" vertical="center" wrapText="1"/>
    </xf>
    <xf numFmtId="9" fontId="14" fillId="0" borderId="30" xfId="4" applyFont="1" applyFill="1" applyBorder="1" applyAlignment="1" applyProtection="1">
      <alignment horizontal="center" vertical="center" wrapText="1"/>
    </xf>
    <xf numFmtId="9" fontId="25" fillId="0" borderId="4" xfId="4" applyNumberFormat="1" applyFont="1" applyFill="1" applyBorder="1" applyAlignment="1" applyProtection="1">
      <alignment horizontal="center" vertical="center" wrapText="1"/>
    </xf>
    <xf numFmtId="0" fontId="25" fillId="0" borderId="4" xfId="4" applyNumberFormat="1" applyFont="1" applyFill="1" applyBorder="1" applyAlignment="1" applyProtection="1">
      <alignment horizontal="center" vertical="center" wrapText="1"/>
    </xf>
    <xf numFmtId="0" fontId="25" fillId="0" borderId="4" xfId="0" applyFont="1" applyFill="1" applyBorder="1" applyAlignment="1" applyProtection="1">
      <alignment horizontal="left" vertical="center" wrapText="1"/>
    </xf>
    <xf numFmtId="9" fontId="25" fillId="0" borderId="4" xfId="0" applyNumberFormat="1" applyFont="1" applyFill="1" applyBorder="1" applyAlignment="1" applyProtection="1">
      <alignment horizontal="left" vertical="center" wrapText="1"/>
    </xf>
    <xf numFmtId="0" fontId="25" fillId="0" borderId="4" xfId="0" applyNumberFormat="1" applyFont="1" applyFill="1" applyBorder="1" applyAlignment="1" applyProtection="1">
      <alignment horizontal="left" vertical="center" wrapText="1"/>
    </xf>
    <xf numFmtId="0" fontId="18" fillId="6" borderId="0" xfId="0" applyFont="1" applyFill="1" applyBorder="1" applyAlignment="1">
      <alignment horizontal="center" vertical="center"/>
    </xf>
    <xf numFmtId="10" fontId="32" fillId="6" borderId="19" xfId="4" applyNumberFormat="1" applyFont="1" applyFill="1" applyBorder="1" applyAlignment="1" applyProtection="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pplyProtection="1">
      <alignment vertical="center" wrapText="1"/>
    </xf>
    <xf numFmtId="0" fontId="34" fillId="0" borderId="1" xfId="0" applyFont="1" applyFill="1" applyBorder="1" applyAlignment="1" applyProtection="1">
      <alignment horizontal="justify" vertical="center" wrapText="1"/>
    </xf>
    <xf numFmtId="165" fontId="34" fillId="0" borderId="1" xfId="4" applyNumberFormat="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center" vertical="center"/>
    </xf>
    <xf numFmtId="9" fontId="34" fillId="0" borderId="4" xfId="0" applyNumberFormat="1" applyFont="1" applyFill="1" applyBorder="1" applyAlignment="1" applyProtection="1">
      <alignment horizontal="center" vertical="center" wrapText="1"/>
    </xf>
    <xf numFmtId="0" fontId="34" fillId="0" borderId="30" xfId="0" applyFont="1" applyFill="1" applyBorder="1" applyAlignment="1" applyProtection="1">
      <alignment horizontal="center" vertical="center" wrapText="1"/>
      <protection locked="0"/>
    </xf>
    <xf numFmtId="9" fontId="34" fillId="0" borderId="4" xfId="4" applyFont="1" applyFill="1" applyBorder="1" applyAlignment="1" applyProtection="1">
      <alignment horizontal="center" vertical="center" wrapText="1"/>
    </xf>
    <xf numFmtId="0" fontId="34" fillId="0" borderId="30" xfId="0" applyFont="1" applyFill="1" applyBorder="1" applyAlignment="1" applyProtection="1">
      <alignment horizontal="justify" vertical="center" wrapText="1"/>
      <protection locked="0"/>
    </xf>
    <xf numFmtId="9" fontId="34" fillId="0" borderId="30" xfId="4" applyFont="1" applyFill="1" applyBorder="1" applyAlignment="1" applyProtection="1">
      <alignment horizontal="center" vertical="center" wrapText="1"/>
      <protection locked="0"/>
    </xf>
    <xf numFmtId="0" fontId="34" fillId="0" borderId="4" xfId="0" applyNumberFormat="1" applyFont="1" applyFill="1" applyBorder="1" applyAlignment="1" applyProtection="1">
      <alignment horizontal="center" vertical="center" wrapText="1"/>
    </xf>
    <xf numFmtId="9" fontId="34" fillId="0" borderId="30" xfId="4" applyFont="1" applyFill="1" applyBorder="1" applyAlignment="1" applyProtection="1">
      <alignment horizontal="center" vertical="center" wrapText="1"/>
    </xf>
    <xf numFmtId="9" fontId="34" fillId="0" borderId="30" xfId="0" applyNumberFormat="1" applyFont="1" applyFill="1" applyBorder="1" applyAlignment="1" applyProtection="1">
      <alignment horizontal="center" vertical="center" wrapText="1"/>
      <protection locked="0"/>
    </xf>
    <xf numFmtId="0" fontId="34" fillId="0" borderId="30" xfId="0" applyFont="1" applyFill="1" applyBorder="1" applyAlignment="1" applyProtection="1">
      <alignment horizontal="left" vertical="center" wrapText="1"/>
      <protection locked="0"/>
    </xf>
    <xf numFmtId="0" fontId="34" fillId="0" borderId="4" xfId="0" applyFont="1" applyFill="1" applyBorder="1" applyAlignment="1" applyProtection="1">
      <alignment horizontal="left" vertical="center" wrapText="1"/>
    </xf>
    <xf numFmtId="0" fontId="34" fillId="0" borderId="4" xfId="0" applyNumberFormat="1" applyFont="1" applyFill="1" applyBorder="1" applyAlignment="1" applyProtection="1">
      <alignment horizontal="left" vertical="center" wrapText="1"/>
    </xf>
    <xf numFmtId="9" fontId="34" fillId="0" borderId="30" xfId="4" applyFont="1" applyFill="1" applyBorder="1" applyAlignment="1">
      <alignment horizontal="center" vertical="center" wrapText="1"/>
    </xf>
    <xf numFmtId="0" fontId="34" fillId="0" borderId="31" xfId="0" applyFont="1" applyFill="1" applyBorder="1" applyAlignment="1" applyProtection="1">
      <alignment horizontal="left" vertical="center" wrapText="1"/>
      <protection locked="0"/>
    </xf>
    <xf numFmtId="0" fontId="34" fillId="0" borderId="0" xfId="0" applyFont="1" applyFill="1"/>
    <xf numFmtId="9" fontId="34" fillId="0" borderId="1" xfId="4" applyFont="1" applyFill="1" applyBorder="1" applyAlignment="1" applyProtection="1">
      <alignment horizontal="center" vertical="center" wrapText="1"/>
    </xf>
    <xf numFmtId="9" fontId="34" fillId="0" borderId="4" xfId="4" applyNumberFormat="1" applyFont="1" applyFill="1" applyBorder="1" applyAlignment="1" applyProtection="1">
      <alignment horizontal="center" vertical="center" wrapText="1"/>
    </xf>
    <xf numFmtId="9" fontId="34" fillId="0" borderId="4" xfId="0" applyNumberFormat="1" applyFont="1" applyFill="1" applyBorder="1" applyAlignment="1" applyProtection="1">
      <alignment horizontal="left" vertical="center" wrapText="1"/>
    </xf>
    <xf numFmtId="9" fontId="34" fillId="0" borderId="1" xfId="4" applyFont="1" applyFill="1" applyBorder="1" applyAlignment="1" applyProtection="1">
      <alignment horizontal="center" vertical="center"/>
    </xf>
    <xf numFmtId="9" fontId="34" fillId="0" borderId="1" xfId="0" applyNumberFormat="1" applyFont="1" applyFill="1" applyBorder="1" applyAlignment="1" applyProtection="1">
      <alignment horizontal="center" vertical="center" wrapText="1"/>
    </xf>
    <xf numFmtId="10" fontId="25" fillId="0" borderId="4" xfId="4" applyNumberFormat="1" applyFont="1" applyFill="1" applyBorder="1" applyAlignment="1" applyProtection="1">
      <alignment horizontal="center" vertical="center" wrapText="1"/>
      <protection locked="0"/>
    </xf>
    <xf numFmtId="41" fontId="25" fillId="0" borderId="30" xfId="9" applyFont="1" applyFill="1" applyBorder="1" applyAlignment="1" applyProtection="1">
      <alignment horizontal="center" vertical="center" wrapText="1"/>
      <protection locked="0"/>
    </xf>
    <xf numFmtId="10" fontId="35" fillId="6" borderId="19" xfId="4" applyNumberFormat="1" applyFont="1" applyFill="1" applyBorder="1" applyAlignment="1" applyProtection="1">
      <alignment horizontal="center" vertical="center" wrapText="1"/>
    </xf>
    <xf numFmtId="9" fontId="25" fillId="0" borderId="4" xfId="4" applyNumberFormat="1"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10" fontId="36" fillId="6" borderId="0" xfId="0" applyNumberFormat="1" applyFont="1" applyFill="1" applyBorder="1" applyAlignment="1">
      <alignment horizontal="center" vertical="center" wrapText="1"/>
    </xf>
    <xf numFmtId="9" fontId="13" fillId="0" borderId="4" xfId="4" applyFont="1" applyFill="1" applyBorder="1" applyAlignment="1" applyProtection="1">
      <alignment horizontal="center" vertical="center" wrapText="1"/>
    </xf>
    <xf numFmtId="9" fontId="27" fillId="0" borderId="4" xfId="0" applyNumberFormat="1" applyFont="1" applyFill="1" applyBorder="1" applyAlignment="1" applyProtection="1">
      <alignment horizontal="center" vertical="center" wrapText="1"/>
    </xf>
    <xf numFmtId="9" fontId="13" fillId="0" borderId="30" xfId="4" applyFont="1" applyFill="1" applyBorder="1" applyAlignment="1" applyProtection="1">
      <alignment horizontal="center" vertical="center" wrapText="1"/>
    </xf>
    <xf numFmtId="9" fontId="33" fillId="0" borderId="30" xfId="4" applyFont="1" applyFill="1" applyBorder="1" applyAlignment="1" applyProtection="1">
      <alignment horizontal="center" vertical="center" wrapText="1"/>
    </xf>
    <xf numFmtId="9" fontId="33" fillId="0" borderId="4" xfId="0" applyNumberFormat="1" applyFont="1" applyFill="1" applyBorder="1" applyAlignment="1" applyProtection="1">
      <alignment horizontal="center" vertical="center" wrapText="1"/>
    </xf>
    <xf numFmtId="0" fontId="25" fillId="0" borderId="4" xfId="0" applyFont="1" applyFill="1" applyBorder="1" applyAlignment="1" applyProtection="1">
      <alignment horizontal="left" vertical="center" wrapText="1"/>
      <protection locked="0"/>
    </xf>
    <xf numFmtId="9" fontId="14" fillId="0" borderId="4" xfId="4"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4"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8" fillId="6" borderId="0" xfId="0" applyFont="1" applyFill="1" applyAlignment="1">
      <alignment horizontal="center" vertical="center"/>
    </xf>
    <xf numFmtId="0" fontId="1" fillId="11" borderId="1"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20"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7" fillId="6" borderId="12" xfId="0" applyFont="1" applyFill="1" applyBorder="1" applyAlignment="1">
      <alignment horizontal="center" vertical="top" wrapText="1"/>
    </xf>
    <xf numFmtId="0" fontId="11" fillId="21" borderId="1" xfId="0" applyFont="1" applyFill="1" applyBorder="1" applyAlignment="1">
      <alignment horizontal="center" vertical="center" wrapText="1"/>
    </xf>
    <xf numFmtId="0" fontId="12" fillId="5" borderId="2" xfId="0" applyFont="1" applyFill="1" applyBorder="1" applyAlignment="1" applyProtection="1">
      <alignment horizontal="center" vertical="center" wrapText="1"/>
    </xf>
    <xf numFmtId="14" fontId="12" fillId="5" borderId="2" xfId="0" applyNumberFormat="1" applyFont="1" applyFill="1" applyBorder="1" applyAlignment="1" applyProtection="1">
      <alignment horizontal="center" vertical="center" wrapText="1"/>
    </xf>
    <xf numFmtId="41" fontId="25" fillId="0" borderId="30" xfId="4" applyNumberFormat="1" applyFont="1" applyFill="1" applyBorder="1" applyAlignment="1">
      <alignment horizontal="center" vertical="center" wrapText="1"/>
    </xf>
    <xf numFmtId="9" fontId="14" fillId="0" borderId="45" xfId="4" applyFont="1" applyFill="1" applyBorder="1" applyAlignment="1" applyProtection="1">
      <alignment horizontal="center" vertical="center" wrapText="1"/>
    </xf>
    <xf numFmtId="0" fontId="25" fillId="0" borderId="46" xfId="0" applyFont="1" applyFill="1" applyBorder="1" applyAlignment="1" applyProtection="1">
      <alignment horizontal="left" vertical="center" wrapText="1"/>
      <protection locked="0"/>
    </xf>
    <xf numFmtId="9" fontId="14" fillId="0" borderId="30" xfId="4" applyFont="1" applyFill="1" applyBorder="1" applyAlignment="1" applyProtection="1">
      <alignment horizontal="left" vertical="center" wrapText="1"/>
      <protection locked="0"/>
    </xf>
    <xf numFmtId="0" fontId="25" fillId="0" borderId="16" xfId="0" applyFont="1" applyFill="1" applyBorder="1" applyAlignment="1" applyProtection="1">
      <alignment horizontal="left" vertical="center" wrapText="1"/>
      <protection locked="0"/>
    </xf>
    <xf numFmtId="0" fontId="14" fillId="0" borderId="30"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34" fillId="0" borderId="30" xfId="0" applyNumberFormat="1" applyFont="1" applyFill="1" applyBorder="1" applyAlignment="1" applyProtection="1">
      <alignment horizontal="center" vertical="center" wrapText="1"/>
      <protection locked="0"/>
    </xf>
    <xf numFmtId="0" fontId="34" fillId="0" borderId="30" xfId="4" applyNumberFormat="1" applyFont="1" applyFill="1" applyBorder="1" applyAlignment="1">
      <alignment horizontal="center" vertical="center" wrapText="1"/>
    </xf>
    <xf numFmtId="0" fontId="34" fillId="0" borderId="30" xfId="0" applyFont="1" applyBorder="1" applyAlignment="1" applyProtection="1">
      <alignment horizontal="left" vertical="center" wrapText="1"/>
      <protection locked="0"/>
    </xf>
    <xf numFmtId="0" fontId="34" fillId="0" borderId="47" xfId="0" applyFont="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xf>
    <xf numFmtId="0" fontId="4" fillId="6" borderId="0" xfId="0" applyFont="1" applyFill="1" applyBorder="1" applyAlignment="1">
      <alignment horizontal="center" vertical="center" wrapText="1"/>
    </xf>
    <xf numFmtId="9" fontId="25" fillId="0" borderId="4" xfId="4" applyFont="1" applyFill="1" applyBorder="1" applyAlignment="1">
      <alignment horizontal="center" vertical="center" wrapText="1"/>
    </xf>
    <xf numFmtId="9" fontId="32" fillId="6" borderId="19" xfId="4" applyFont="1" applyFill="1" applyBorder="1" applyAlignment="1" applyProtection="1">
      <alignment horizontal="center" vertical="center" wrapText="1"/>
    </xf>
    <xf numFmtId="0" fontId="12" fillId="5" borderId="48" xfId="0" applyFont="1" applyFill="1" applyBorder="1" applyAlignment="1" applyProtection="1">
      <alignment horizontal="center" vertical="center" wrapText="1"/>
    </xf>
    <xf numFmtId="14" fontId="12" fillId="5" borderId="48" xfId="0" applyNumberFormat="1" applyFont="1" applyFill="1" applyBorder="1" applyAlignment="1" applyProtection="1">
      <alignment horizontal="center" vertical="center" wrapText="1"/>
    </xf>
    <xf numFmtId="0" fontId="17" fillId="6" borderId="25" xfId="0" applyFont="1" applyFill="1" applyBorder="1" applyAlignment="1">
      <alignment horizontal="center" vertical="top" wrapText="1"/>
    </xf>
    <xf numFmtId="0" fontId="17" fillId="6" borderId="12" xfId="0" applyFont="1" applyFill="1" applyBorder="1" applyAlignment="1">
      <alignment horizontal="center" vertical="top" wrapText="1"/>
    </xf>
    <xf numFmtId="0" fontId="4"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8" fillId="6" borderId="0" xfId="0" applyFont="1" applyFill="1" applyAlignment="1">
      <alignment horizontal="center" vertical="center"/>
    </xf>
    <xf numFmtId="0" fontId="4" fillId="16" borderId="1" xfId="0" applyFont="1" applyFill="1" applyBorder="1" applyAlignment="1">
      <alignment horizontal="center" vertical="center" wrapText="1"/>
    </xf>
    <xf numFmtId="0" fontId="16" fillId="6" borderId="0" xfId="0" applyFont="1" applyFill="1" applyBorder="1" applyAlignment="1">
      <alignment horizontal="center"/>
    </xf>
    <xf numFmtId="0" fontId="4" fillId="7" borderId="7"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12" fillId="5" borderId="48"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 fillId="11" borderId="4"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6" borderId="0" xfId="0" applyFont="1" applyFill="1" applyBorder="1" applyAlignment="1">
      <alignment horizontal="right" vertical="center" wrapText="1"/>
    </xf>
    <xf numFmtId="0" fontId="1" fillId="16" borderId="4" xfId="0" applyFont="1" applyFill="1" applyBorder="1" applyAlignment="1">
      <alignment horizontal="center" vertical="center" wrapText="1"/>
    </xf>
    <xf numFmtId="0" fontId="1" fillId="17" borderId="4"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7" borderId="40" xfId="0" applyFont="1" applyFill="1" applyBorder="1" applyAlignment="1">
      <alignment horizontal="center" vertical="center" wrapText="1"/>
    </xf>
    <xf numFmtId="0" fontId="1" fillId="7" borderId="34"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31" fillId="11" borderId="19" xfId="0" applyFont="1" applyFill="1" applyBorder="1" applyAlignment="1" applyProtection="1">
      <alignment horizontal="center" vertical="center" wrapText="1"/>
    </xf>
    <xf numFmtId="0" fontId="18" fillId="6" borderId="0" xfId="0" applyFont="1" applyFill="1" applyBorder="1" applyAlignment="1">
      <alignment horizontal="justify" vertical="center" wrapText="1"/>
    </xf>
    <xf numFmtId="0" fontId="4" fillId="18" borderId="33" xfId="0" applyFont="1" applyFill="1" applyBorder="1" applyAlignment="1">
      <alignment horizontal="center" vertical="center" wrapText="1"/>
    </xf>
    <xf numFmtId="0" fontId="4" fillId="18" borderId="34" xfId="0" applyFont="1" applyFill="1" applyBorder="1" applyAlignment="1">
      <alignment horizontal="center" vertical="center" wrapText="1"/>
    </xf>
    <xf numFmtId="0" fontId="4" fillId="18" borderId="35" xfId="0" applyFont="1" applyFill="1" applyBorder="1" applyAlignment="1">
      <alignment horizontal="center" vertical="center" wrapText="1"/>
    </xf>
    <xf numFmtId="0" fontId="4" fillId="18" borderId="0" xfId="0" applyFont="1" applyFill="1" applyBorder="1" applyAlignment="1">
      <alignment horizontal="center" vertical="center" wrapText="1"/>
    </xf>
    <xf numFmtId="0" fontId="4" fillId="18" borderId="36" xfId="0" applyFont="1" applyFill="1" applyBorder="1" applyAlignment="1">
      <alignment horizontal="center" vertical="center" wrapText="1"/>
    </xf>
    <xf numFmtId="0" fontId="4" fillId="18" borderId="13" xfId="0" applyFont="1" applyFill="1" applyBorder="1" applyAlignment="1">
      <alignment horizontal="center" vertical="center" wrapText="1"/>
    </xf>
    <xf numFmtId="0" fontId="1" fillId="20" borderId="22" xfId="0" applyFont="1" applyFill="1" applyBorder="1" applyAlignment="1">
      <alignment horizontal="center" vertical="center" wrapText="1"/>
    </xf>
    <xf numFmtId="0" fontId="29" fillId="19" borderId="37" xfId="0" applyFont="1" applyFill="1" applyBorder="1" applyAlignment="1" applyProtection="1">
      <alignment horizontal="center" vertical="center" wrapText="1"/>
    </xf>
    <xf numFmtId="0" fontId="0" fillId="0" borderId="38" xfId="0" applyBorder="1" applyAlignment="1"/>
    <xf numFmtId="0" fontId="23" fillId="6" borderId="25" xfId="0" applyFont="1" applyFill="1" applyBorder="1" applyAlignment="1">
      <alignment horizontal="center" vertical="top" wrapText="1"/>
    </xf>
    <xf numFmtId="0" fontId="23" fillId="6" borderId="12" xfId="0" applyFont="1" applyFill="1" applyBorder="1" applyAlignment="1">
      <alignment horizontal="center" vertical="top" wrapText="1"/>
    </xf>
    <xf numFmtId="0" fontId="23" fillId="6" borderId="7" xfId="0" applyFont="1" applyFill="1" applyBorder="1" applyAlignment="1">
      <alignment horizontal="center" vertical="top" wrapText="1"/>
    </xf>
    <xf numFmtId="0" fontId="23" fillId="6" borderId="39" xfId="0" applyFont="1" applyFill="1" applyBorder="1" applyAlignment="1">
      <alignment horizontal="center" vertical="center" wrapText="1"/>
    </xf>
    <xf numFmtId="0" fontId="23" fillId="6" borderId="40"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26" fillId="17" borderId="41" xfId="0" applyFont="1" applyFill="1" applyBorder="1" applyAlignment="1" applyProtection="1">
      <alignment horizontal="center" vertical="center" wrapText="1"/>
    </xf>
    <xf numFmtId="0" fontId="26" fillId="17" borderId="38" xfId="0" applyFont="1" applyFill="1" applyBorder="1" applyAlignment="1" applyProtection="1">
      <alignment horizontal="center" vertical="center" wrapText="1"/>
    </xf>
    <xf numFmtId="0" fontId="26" fillId="17" borderId="28" xfId="0" applyFont="1" applyFill="1" applyBorder="1" applyAlignment="1" applyProtection="1">
      <alignment horizontal="center" vertical="center" wrapText="1"/>
    </xf>
    <xf numFmtId="0" fontId="1" fillId="15" borderId="1" xfId="0" applyFont="1" applyFill="1" applyBorder="1" applyAlignment="1">
      <alignment horizontal="center" vertical="center" wrapText="1"/>
    </xf>
    <xf numFmtId="0" fontId="1" fillId="15" borderId="29" xfId="0" applyFont="1" applyFill="1" applyBorder="1" applyAlignment="1">
      <alignment horizontal="center" vertical="center" wrapText="1"/>
    </xf>
    <xf numFmtId="0" fontId="1" fillId="15" borderId="42"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31" fillId="23" borderId="19" xfId="0" applyFont="1" applyFill="1" applyBorder="1" applyAlignment="1" applyProtection="1">
      <alignment horizontal="center" vertical="center" wrapText="1"/>
    </xf>
    <xf numFmtId="0" fontId="31" fillId="17" borderId="19" xfId="0" applyFont="1" applyFill="1" applyBorder="1" applyAlignment="1" applyProtection="1">
      <alignment horizontal="center" vertical="center" wrapText="1"/>
    </xf>
    <xf numFmtId="22" fontId="30" fillId="22" borderId="25" xfId="0" applyNumberFormat="1" applyFont="1" applyFill="1" applyBorder="1" applyAlignment="1">
      <alignment horizontal="center" vertical="center"/>
    </xf>
    <xf numFmtId="22" fontId="30" fillId="22" borderId="12" xfId="0" applyNumberFormat="1" applyFont="1" applyFill="1" applyBorder="1" applyAlignment="1">
      <alignment horizontal="center" vertical="center"/>
    </xf>
    <xf numFmtId="22" fontId="30" fillId="22" borderId="7" xfId="0" applyNumberFormat="1" applyFont="1" applyFill="1" applyBorder="1" applyAlignment="1">
      <alignment horizontal="center" vertical="center"/>
    </xf>
    <xf numFmtId="0" fontId="30" fillId="10" borderId="44" xfId="0" applyFont="1" applyFill="1" applyBorder="1" applyAlignment="1">
      <alignment horizontal="center" vertical="center"/>
    </xf>
    <xf numFmtId="0" fontId="30" fillId="10" borderId="27" xfId="0" applyFont="1" applyFill="1" applyBorder="1" applyAlignment="1">
      <alignment horizontal="center" vertical="center"/>
    </xf>
    <xf numFmtId="0" fontId="30" fillId="10" borderId="11" xfId="0" applyFont="1" applyFill="1" applyBorder="1" applyAlignment="1">
      <alignment horizontal="center" vertical="center"/>
    </xf>
    <xf numFmtId="0" fontId="11" fillId="21" borderId="43" xfId="0" applyFont="1" applyFill="1" applyBorder="1" applyAlignment="1">
      <alignment horizontal="center" vertical="center" wrapText="1"/>
    </xf>
    <xf numFmtId="0" fontId="11" fillId="21" borderId="4" xfId="0" applyFont="1" applyFill="1" applyBorder="1" applyAlignment="1">
      <alignment horizontal="center" vertical="center" wrapText="1"/>
    </xf>
    <xf numFmtId="0" fontId="11" fillId="21" borderId="29"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1" fillId="21" borderId="42" xfId="0" applyFont="1" applyFill="1" applyBorder="1" applyAlignment="1">
      <alignment horizontal="center" vertical="center" wrapText="1"/>
    </xf>
    <xf numFmtId="0" fontId="12" fillId="5" borderId="42" xfId="0" applyFont="1" applyFill="1" applyBorder="1" applyAlignment="1" applyProtection="1">
      <alignment horizontal="center" vertical="center" wrapText="1"/>
    </xf>
  </cellXfs>
  <cellStyles count="10">
    <cellStyle name="Amarillo" xfId="1"/>
    <cellStyle name="Millares [0]" xfId="9" builtinId="6"/>
    <cellStyle name="Millares 2" xfId="2"/>
    <cellStyle name="Normal" xfId="0" builtinId="0"/>
    <cellStyle name="Normal 2" xfId="3"/>
    <cellStyle name="Porcentaje" xfId="4" builtinId="5"/>
    <cellStyle name="Porcentaje 2" xfId="5"/>
    <cellStyle name="Porcentual 2" xfId="6"/>
    <cellStyle name="Rojo" xfId="7"/>
    <cellStyle name="Verde" xfId="8"/>
  </cellStyles>
  <dxfs count="116">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295275</xdr:colOff>
      <xdr:row>5</xdr:row>
      <xdr:rowOff>295275</xdr:rowOff>
    </xdr:to>
    <xdr:sp macro="" textlink="">
      <xdr:nvSpPr>
        <xdr:cNvPr id="11296" name="AutoShape 38" descr="Resultado de imagen para boton agregar icono">
          <a:extLst>
            <a:ext uri="{FF2B5EF4-FFF2-40B4-BE49-F238E27FC236}">
              <a16:creationId xmlns:a16="http://schemas.microsoft.com/office/drawing/2014/main" id="{77636DFD-3BA4-429D-B290-9A0DC614760D}"/>
            </a:ext>
          </a:extLst>
        </xdr:cNvPr>
        <xdr:cNvSpPr>
          <a:spLocks noChangeAspect="1" noChangeArrowheads="1"/>
        </xdr:cNvSpPr>
      </xdr:nvSpPr>
      <xdr:spPr bwMode="auto">
        <a:xfrm>
          <a:off x="12239625" y="267652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297" name="AutoShape 39" descr="Resultado de imagen para boton agregar icono">
          <a:extLst>
            <a:ext uri="{FF2B5EF4-FFF2-40B4-BE49-F238E27FC236}">
              <a16:creationId xmlns:a16="http://schemas.microsoft.com/office/drawing/2014/main" id="{3D60E51B-D4D8-493C-826D-26A92A1F034B}"/>
            </a:ext>
          </a:extLst>
        </xdr:cNvPr>
        <xdr:cNvSpPr>
          <a:spLocks noChangeAspect="1" noChangeArrowheads="1"/>
        </xdr:cNvSpPr>
      </xdr:nvSpPr>
      <xdr:spPr bwMode="auto">
        <a:xfrm>
          <a:off x="12239625" y="267652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298" name="AutoShape 40" descr="Resultado de imagen para boton agregar icono">
          <a:extLst>
            <a:ext uri="{FF2B5EF4-FFF2-40B4-BE49-F238E27FC236}">
              <a16:creationId xmlns:a16="http://schemas.microsoft.com/office/drawing/2014/main" id="{A95512BE-F959-458C-A640-91DCE1A7F984}"/>
            </a:ext>
          </a:extLst>
        </xdr:cNvPr>
        <xdr:cNvSpPr>
          <a:spLocks noChangeAspect="1" noChangeArrowheads="1"/>
        </xdr:cNvSpPr>
      </xdr:nvSpPr>
      <xdr:spPr bwMode="auto">
        <a:xfrm>
          <a:off x="12239625" y="267652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299" name="AutoShape 42" descr="Z">
          <a:extLst>
            <a:ext uri="{FF2B5EF4-FFF2-40B4-BE49-F238E27FC236}">
              <a16:creationId xmlns:a16="http://schemas.microsoft.com/office/drawing/2014/main" id="{3BB70C83-3CFD-4DCE-8F6A-C09756CA3175}"/>
            </a:ext>
          </a:extLst>
        </xdr:cNvPr>
        <xdr:cNvSpPr>
          <a:spLocks noChangeAspect="1" noChangeArrowheads="1"/>
        </xdr:cNvSpPr>
      </xdr:nvSpPr>
      <xdr:spPr bwMode="auto">
        <a:xfrm>
          <a:off x="12239625" y="267652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4</xdr:row>
      <xdr:rowOff>123825</xdr:rowOff>
    </xdr:from>
    <xdr:to>
      <xdr:col>4</xdr:col>
      <xdr:colOff>0</xdr:colOff>
      <xdr:row>6</xdr:row>
      <xdr:rowOff>0</xdr:rowOff>
    </xdr:to>
    <xdr:sp macro="[1]!MostrarFuente_Impacto" textlink="">
      <xdr:nvSpPr>
        <xdr:cNvPr id="22" name="Rectangle 53">
          <a:extLst>
            <a:ext uri="{FF2B5EF4-FFF2-40B4-BE49-F238E27FC236}">
              <a16:creationId xmlns:a16="http://schemas.microsoft.com/office/drawing/2014/main" id="{E82E83F4-5F88-477D-ACD3-0C5595F8B558}"/>
            </a:ext>
          </a:extLst>
        </xdr:cNvPr>
        <xdr:cNvSpPr>
          <a:spLocks noChangeArrowheads="1"/>
        </xdr:cNvSpPr>
      </xdr:nvSpPr>
      <xdr:spPr bwMode="auto">
        <a:xfrm>
          <a:off x="11982450" y="2800350"/>
          <a:ext cx="0" cy="533400"/>
        </a:xfrm>
        <a:prstGeom prst="rect">
          <a:avLst/>
        </a:prstGeom>
        <a:noFill/>
        <a:ln>
          <a:noFill/>
        </a:ln>
      </xdr:spPr>
      <xdr:txBody>
        <a:bodyPr vertOverflow="clip" wrap="square" lIns="45720" tIns="41148" rIns="45720" bIns="0" anchor="t"/>
        <a:lstStyle/>
        <a:p>
          <a:pPr algn="ctr" rtl="0">
            <a:defRPr sz="1000"/>
          </a:pPr>
          <a:r>
            <a:rPr lang="es-CO" sz="2000" b="1" i="0" u="none" strike="noStrike" baseline="0">
              <a:solidFill>
                <a:srgbClr val="FFFFFF"/>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no\Doc_Controlados-SIG\Documents%20and%20Settings\juan.jimenez\Mis%20documentos\Juan%20Sebastian%20Jimenez\EVIDENCIAS%20SEPTIEMBRE%202017\Proceso%20GPTL\REVISI&#210;N%20ING%20LEONARDOMatriz%20de%20Riesg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PGE-F001"/>
      <sheetName val="FuenteRiesgo_AImpacto"/>
      <sheetName val="Mapa_Riesgo_Inherente"/>
      <sheetName val="Mapa_RResidual"/>
      <sheetName val="Nivel_Organizacional"/>
      <sheetName val="Caracteristicas_Controles"/>
      <sheetName val="Probabilidad"/>
      <sheetName val="Impacto"/>
      <sheetName val="Imp_Ambiental"/>
      <sheetName val="REVISIÒN ING LEONARDOMatriz de "/>
    </sheetNames>
    <definedNames>
      <definedName name="MostrarFuente_Impacto"/>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8"/>
  <sheetViews>
    <sheetView showGridLines="0" tabSelected="1" topLeftCell="A5" zoomScale="40" zoomScaleNormal="40" workbookViewId="0">
      <selection activeCell="A5" sqref="A5"/>
    </sheetView>
  </sheetViews>
  <sheetFormatPr baseColWidth="10" defaultColWidth="11.42578125" defaultRowHeight="31.5" customHeight="1" x14ac:dyDescent="0.25"/>
  <cols>
    <col min="1" max="1" width="26.5703125" customWidth="1"/>
    <col min="2" max="2" width="69" customWidth="1"/>
    <col min="3" max="3" width="36.42578125" customWidth="1"/>
    <col min="4" max="4" width="69.28515625" style="78" customWidth="1"/>
    <col min="5" max="5" width="18.28515625" style="19" customWidth="1"/>
    <col min="6" max="6" width="24.28515625" customWidth="1"/>
    <col min="7" max="7" width="50.7109375" customWidth="1"/>
    <col min="8" max="8" width="87.42578125" customWidth="1"/>
    <col min="9" max="9" width="33.85546875" customWidth="1"/>
    <col min="10" max="10" width="28" style="19" customWidth="1"/>
    <col min="11" max="11" width="35" customWidth="1"/>
    <col min="12" max="12" width="8.140625" customWidth="1"/>
    <col min="13" max="13" width="8.7109375" customWidth="1"/>
    <col min="14" max="14" width="9.42578125" customWidth="1"/>
    <col min="15" max="15" width="8.140625" customWidth="1"/>
    <col min="16" max="16" width="20.85546875" hidden="1" customWidth="1"/>
    <col min="17" max="17" width="14.42578125" hidden="1" customWidth="1"/>
    <col min="18" max="18" width="18.140625" hidden="1" customWidth="1"/>
    <col min="19" max="19" width="14.7109375" hidden="1" customWidth="1"/>
    <col min="20" max="20" width="45.7109375" hidden="1" customWidth="1"/>
    <col min="21" max="21" width="11.42578125" hidden="1" customWidth="1"/>
    <col min="22" max="22" width="18.85546875" customWidth="1"/>
    <col min="23" max="23" width="14.140625" customWidth="1"/>
    <col min="24" max="24" width="18.42578125" customWidth="1"/>
    <col min="25" max="25" width="65.7109375" customWidth="1"/>
    <col min="26" max="26" width="17.7109375" customWidth="1"/>
    <col min="27" max="27" width="19.7109375" customWidth="1"/>
    <col min="28" max="29" width="16.42578125" customWidth="1"/>
    <col min="30" max="30" width="75" customWidth="1"/>
    <col min="31" max="31" width="32.7109375" customWidth="1"/>
    <col min="32" max="33" width="11.42578125" customWidth="1"/>
    <col min="34" max="34" width="15.85546875" customWidth="1"/>
    <col min="35" max="35" width="60.28515625" customWidth="1"/>
    <col min="36" max="36" width="27" customWidth="1"/>
    <col min="37" max="38" width="11.42578125" customWidth="1"/>
    <col min="39" max="39" width="14.85546875" customWidth="1"/>
    <col min="40" max="40" width="40.140625" customWidth="1"/>
    <col min="41" max="41" width="20.7109375" customWidth="1"/>
    <col min="42" max="42" width="24.140625" customWidth="1"/>
    <col min="43" max="43" width="19.140625" customWidth="1"/>
    <col min="44" max="44" width="18.42578125" customWidth="1"/>
    <col min="45" max="45" width="21.85546875" customWidth="1"/>
    <col min="46" max="46" width="75.140625" customWidth="1"/>
    <col min="47" max="256" width="11.42578125" customWidth="1"/>
  </cols>
  <sheetData>
    <row r="1" spans="1:46" ht="31.5" customHeight="1" x14ac:dyDescent="0.25">
      <c r="A1" s="273" t="s">
        <v>0</v>
      </c>
      <c r="B1" s="274"/>
      <c r="C1" s="274"/>
      <c r="D1" s="274"/>
      <c r="E1" s="274"/>
      <c r="F1" s="274"/>
      <c r="G1" s="274"/>
      <c r="H1" s="275"/>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181"/>
    </row>
    <row r="2" spans="1:46" ht="31.5" customHeight="1" thickBot="1" x14ac:dyDescent="0.3">
      <c r="A2" s="276" t="s">
        <v>1</v>
      </c>
      <c r="B2" s="277"/>
      <c r="C2" s="277"/>
      <c r="D2" s="277"/>
      <c r="E2" s="277"/>
      <c r="F2" s="277"/>
      <c r="G2" s="277"/>
      <c r="H2" s="278"/>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181"/>
    </row>
    <row r="3" spans="1:46" ht="31.5" customHeight="1" x14ac:dyDescent="0.25">
      <c r="A3" s="49" t="s">
        <v>2</v>
      </c>
      <c r="B3" s="80">
        <v>2019</v>
      </c>
      <c r="C3" s="279" t="s">
        <v>3</v>
      </c>
      <c r="D3" s="280"/>
      <c r="E3" s="280"/>
      <c r="F3" s="280"/>
      <c r="G3" s="280"/>
      <c r="H3" s="281"/>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181"/>
      <c r="AP3" s="1"/>
      <c r="AQ3" s="1"/>
      <c r="AR3" s="1"/>
      <c r="AS3" s="1"/>
      <c r="AT3" s="1"/>
    </row>
    <row r="4" spans="1:46" ht="31.5" customHeight="1" x14ac:dyDescent="0.25">
      <c r="A4" s="49" t="s">
        <v>4</v>
      </c>
      <c r="B4" s="80"/>
      <c r="C4" s="81" t="s">
        <v>5</v>
      </c>
      <c r="D4" s="190" t="s">
        <v>6</v>
      </c>
      <c r="E4" s="282" t="s">
        <v>7</v>
      </c>
      <c r="F4" s="282"/>
      <c r="G4" s="282"/>
      <c r="H4" s="283"/>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181"/>
      <c r="AP4" s="1"/>
      <c r="AQ4" s="1"/>
      <c r="AR4" s="1"/>
      <c r="AS4" s="1"/>
      <c r="AT4" s="1"/>
    </row>
    <row r="5" spans="1:46" ht="84.75" customHeight="1" x14ac:dyDescent="0.25">
      <c r="A5" s="49" t="s">
        <v>8</v>
      </c>
      <c r="B5" s="80" t="s">
        <v>9</v>
      </c>
      <c r="C5" s="104">
        <v>1</v>
      </c>
      <c r="D5" s="105">
        <v>43468</v>
      </c>
      <c r="E5" s="225" t="s">
        <v>10</v>
      </c>
      <c r="F5" s="225"/>
      <c r="G5" s="225"/>
      <c r="H5" s="28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181"/>
      <c r="AP5" s="1"/>
      <c r="AQ5" s="1"/>
      <c r="AR5" s="1"/>
      <c r="AS5" s="1"/>
      <c r="AT5" s="1"/>
    </row>
    <row r="6" spans="1:46" ht="31.5" customHeight="1" x14ac:dyDescent="0.25">
      <c r="A6" s="49"/>
      <c r="B6" s="80"/>
      <c r="C6" s="104">
        <v>2</v>
      </c>
      <c r="D6" s="105">
        <v>43550</v>
      </c>
      <c r="E6" s="225" t="s">
        <v>11</v>
      </c>
      <c r="F6" s="225"/>
      <c r="G6" s="225"/>
      <c r="H6" s="28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181"/>
      <c r="AP6" s="2"/>
      <c r="AQ6" s="21"/>
      <c r="AR6" s="21"/>
      <c r="AS6" s="21"/>
      <c r="AT6" s="21"/>
    </row>
    <row r="7" spans="1:46" ht="68.25" customHeight="1" x14ac:dyDescent="0.25">
      <c r="A7" s="49"/>
      <c r="B7" s="80"/>
      <c r="C7" s="104">
        <v>3</v>
      </c>
      <c r="D7" s="105">
        <v>43578</v>
      </c>
      <c r="E7" s="225" t="s">
        <v>12</v>
      </c>
      <c r="F7" s="225"/>
      <c r="G7" s="225"/>
      <c r="H7" s="28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181"/>
      <c r="AP7" s="212"/>
      <c r="AQ7" s="212"/>
      <c r="AR7" s="212"/>
      <c r="AS7" s="212"/>
      <c r="AT7" s="212"/>
    </row>
    <row r="8" spans="1:46" ht="117.75" customHeight="1" x14ac:dyDescent="0.25">
      <c r="A8" s="169"/>
      <c r="B8" s="169"/>
      <c r="C8" s="178">
        <v>4</v>
      </c>
      <c r="D8" s="105">
        <v>43675</v>
      </c>
      <c r="E8" s="225" t="s">
        <v>13</v>
      </c>
      <c r="F8" s="225"/>
      <c r="G8" s="225"/>
      <c r="H8" s="225"/>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181"/>
      <c r="AP8" s="212"/>
      <c r="AQ8" s="212"/>
      <c r="AR8" s="212"/>
      <c r="AS8" s="212"/>
      <c r="AT8" s="212"/>
    </row>
    <row r="9" spans="1:46" ht="41.25" customHeight="1" x14ac:dyDescent="0.25">
      <c r="A9" s="169"/>
      <c r="B9" s="169"/>
      <c r="C9" s="178">
        <v>5</v>
      </c>
      <c r="D9" s="105">
        <v>43717</v>
      </c>
      <c r="E9" s="225" t="s">
        <v>14</v>
      </c>
      <c r="F9" s="225"/>
      <c r="G9" s="225"/>
      <c r="H9" s="225"/>
      <c r="I9" s="9"/>
      <c r="J9" s="9"/>
      <c r="K9" s="9"/>
      <c r="L9" s="9"/>
      <c r="M9" s="9"/>
      <c r="N9" s="9"/>
      <c r="O9" s="9"/>
      <c r="P9" s="9"/>
      <c r="Q9" s="9"/>
      <c r="R9" s="9"/>
      <c r="S9" s="9"/>
      <c r="T9" s="137"/>
      <c r="U9" s="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row>
    <row r="10" spans="1:46" ht="92.25" customHeight="1" x14ac:dyDescent="0.25">
      <c r="A10" s="2"/>
      <c r="B10" s="2"/>
      <c r="C10" s="191">
        <v>6</v>
      </c>
      <c r="D10" s="192">
        <v>43782</v>
      </c>
      <c r="E10" s="224" t="s">
        <v>15</v>
      </c>
      <c r="F10" s="224"/>
      <c r="G10" s="224"/>
      <c r="H10" s="224"/>
      <c r="I10" s="9"/>
      <c r="J10" s="9"/>
      <c r="K10" s="9"/>
      <c r="L10" s="9"/>
      <c r="M10" s="9"/>
      <c r="N10" s="9"/>
      <c r="O10" s="9"/>
      <c r="P10" s="9"/>
      <c r="Q10" s="9"/>
      <c r="R10" s="9"/>
      <c r="S10" s="9"/>
      <c r="T10" s="137"/>
      <c r="U10" s="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row>
    <row r="11" spans="1:46" ht="66" customHeight="1" x14ac:dyDescent="0.25">
      <c r="A11" s="2"/>
      <c r="B11" s="2"/>
      <c r="C11" s="208">
        <v>7</v>
      </c>
      <c r="D11" s="209">
        <v>43853</v>
      </c>
      <c r="E11" s="223" t="s">
        <v>16</v>
      </c>
      <c r="F11" s="223"/>
      <c r="G11" s="223"/>
      <c r="H11" s="223"/>
      <c r="I11" s="9"/>
      <c r="J11" s="9"/>
      <c r="K11" s="9"/>
      <c r="L11" s="9"/>
      <c r="M11" s="9"/>
      <c r="N11" s="9"/>
      <c r="O11" s="9"/>
      <c r="P11" s="9"/>
      <c r="Q11" s="9"/>
      <c r="R11" s="9"/>
      <c r="S11" s="9"/>
      <c r="T11" s="137"/>
      <c r="U11" s="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row>
    <row r="12" spans="1:46" ht="66" customHeight="1" x14ac:dyDescent="0.25">
      <c r="A12" s="2"/>
      <c r="B12" s="2"/>
      <c r="C12" s="204">
        <v>8</v>
      </c>
      <c r="D12" s="105">
        <v>43865</v>
      </c>
      <c r="E12" s="225" t="s">
        <v>339</v>
      </c>
      <c r="F12" s="225"/>
      <c r="G12" s="225"/>
      <c r="H12" s="225"/>
      <c r="I12" s="9"/>
      <c r="J12" s="9"/>
      <c r="K12" s="9"/>
      <c r="L12" s="9"/>
      <c r="M12" s="9"/>
      <c r="N12" s="9"/>
      <c r="O12" s="9"/>
      <c r="P12" s="9"/>
      <c r="Q12" s="9"/>
      <c r="R12" s="9"/>
      <c r="S12" s="9"/>
      <c r="T12" s="137"/>
      <c r="U12" s="9"/>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row>
    <row r="13" spans="1:46" ht="31.5" customHeight="1" x14ac:dyDescent="0.25">
      <c r="A13" s="3"/>
      <c r="B13" s="1"/>
      <c r="C13" s="1"/>
      <c r="D13" s="216"/>
      <c r="E13" s="216"/>
      <c r="F13" s="216"/>
      <c r="G13" s="216"/>
      <c r="H13" s="216"/>
      <c r="I13" s="216"/>
      <c r="J13" s="216"/>
      <c r="K13" s="216"/>
      <c r="L13" s="213"/>
      <c r="M13" s="213"/>
      <c r="N13" s="213"/>
      <c r="O13" s="213"/>
      <c r="P13" s="179"/>
      <c r="Q13" s="179"/>
      <c r="R13" s="179"/>
      <c r="S13" s="179"/>
      <c r="T13" s="179"/>
      <c r="U13" s="179"/>
      <c r="V13" s="213"/>
      <c r="W13" s="213"/>
      <c r="X13" s="180"/>
      <c r="Y13" s="180"/>
      <c r="Z13" s="180"/>
      <c r="AA13" s="213"/>
      <c r="AB13" s="213"/>
      <c r="AC13" s="180"/>
      <c r="AD13" s="180"/>
      <c r="AE13" s="180"/>
      <c r="AF13" s="213"/>
      <c r="AG13" s="213"/>
      <c r="AH13" s="180"/>
      <c r="AI13" s="180"/>
      <c r="AJ13" s="180"/>
      <c r="AK13" s="213"/>
      <c r="AL13" s="213"/>
      <c r="AM13" s="180"/>
      <c r="AN13" s="180"/>
      <c r="AO13" s="180"/>
      <c r="AP13" s="213"/>
      <c r="AQ13" s="213"/>
      <c r="AR13" s="213"/>
      <c r="AS13" s="180"/>
      <c r="AT13" s="180"/>
    </row>
    <row r="14" spans="1:46" ht="31.5" customHeight="1" thickBot="1" x14ac:dyDescent="0.3">
      <c r="A14" s="1"/>
      <c r="B14" s="1"/>
      <c r="C14" s="1"/>
      <c r="D14" s="75"/>
      <c r="E14" s="3"/>
      <c r="F14" s="1"/>
      <c r="G14" s="1"/>
      <c r="H14" s="1"/>
      <c r="I14" s="1"/>
      <c r="J14" s="3"/>
      <c r="K14" s="1"/>
      <c r="L14" s="1"/>
      <c r="M14" s="1"/>
      <c r="N14" s="1"/>
      <c r="O14" s="1"/>
      <c r="P14" s="1"/>
      <c r="Q14" s="1"/>
      <c r="R14" s="1"/>
      <c r="S14" s="1"/>
      <c r="T14" s="1"/>
      <c r="U14" s="1"/>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row>
    <row r="15" spans="1:46" ht="31.5" customHeight="1" x14ac:dyDescent="0.25">
      <c r="A15" s="245" t="s">
        <v>17</v>
      </c>
      <c r="B15" s="246"/>
      <c r="C15" s="71"/>
      <c r="D15" s="217"/>
      <c r="E15" s="218"/>
      <c r="F15" s="218"/>
      <c r="G15" s="218"/>
      <c r="H15" s="218"/>
      <c r="I15" s="218"/>
      <c r="J15" s="218"/>
      <c r="K15" s="218"/>
      <c r="L15" s="218"/>
      <c r="M15" s="218"/>
      <c r="N15" s="218"/>
      <c r="O15" s="218"/>
      <c r="P15" s="218"/>
      <c r="Q15" s="218"/>
      <c r="R15" s="218"/>
      <c r="S15" s="218"/>
      <c r="T15" s="218"/>
      <c r="U15" s="218"/>
      <c r="V15" s="215" t="s">
        <v>18</v>
      </c>
      <c r="W15" s="215"/>
      <c r="X15" s="215"/>
      <c r="Y15" s="215"/>
      <c r="Z15" s="215"/>
      <c r="AA15" s="221" t="s">
        <v>18</v>
      </c>
      <c r="AB15" s="221"/>
      <c r="AC15" s="221"/>
      <c r="AD15" s="221"/>
      <c r="AE15" s="221"/>
      <c r="AF15" s="215" t="s">
        <v>18</v>
      </c>
      <c r="AG15" s="215"/>
      <c r="AH15" s="215"/>
      <c r="AI15" s="215"/>
      <c r="AJ15" s="215"/>
      <c r="AK15" s="262" t="s">
        <v>18</v>
      </c>
      <c r="AL15" s="262"/>
      <c r="AM15" s="262"/>
      <c r="AN15" s="262"/>
      <c r="AO15" s="262"/>
      <c r="AP15" s="263" t="s">
        <v>18</v>
      </c>
      <c r="AQ15" s="263"/>
      <c r="AR15" s="263"/>
      <c r="AS15" s="263"/>
      <c r="AT15" s="263"/>
    </row>
    <row r="16" spans="1:46" ht="31.5" customHeight="1" thickBot="1" x14ac:dyDescent="0.3">
      <c r="A16" s="247"/>
      <c r="B16" s="248"/>
      <c r="C16" s="72"/>
      <c r="D16" s="219"/>
      <c r="E16" s="220"/>
      <c r="F16" s="220"/>
      <c r="G16" s="220"/>
      <c r="H16" s="220"/>
      <c r="I16" s="220"/>
      <c r="J16" s="220"/>
      <c r="K16" s="220"/>
      <c r="L16" s="220"/>
      <c r="M16" s="220"/>
      <c r="N16" s="220"/>
      <c r="O16" s="220"/>
      <c r="P16" s="220"/>
      <c r="Q16" s="220"/>
      <c r="R16" s="220"/>
      <c r="S16" s="220"/>
      <c r="T16" s="220"/>
      <c r="U16" s="220"/>
      <c r="V16" s="222" t="s">
        <v>19</v>
      </c>
      <c r="W16" s="222"/>
      <c r="X16" s="222"/>
      <c r="Y16" s="222"/>
      <c r="Z16" s="222"/>
      <c r="AA16" s="221" t="s">
        <v>20</v>
      </c>
      <c r="AB16" s="221"/>
      <c r="AC16" s="221"/>
      <c r="AD16" s="221"/>
      <c r="AE16" s="221"/>
      <c r="AF16" s="222" t="s">
        <v>21</v>
      </c>
      <c r="AG16" s="222"/>
      <c r="AH16" s="222"/>
      <c r="AI16" s="222"/>
      <c r="AJ16" s="222"/>
      <c r="AK16" s="262" t="s">
        <v>22</v>
      </c>
      <c r="AL16" s="262"/>
      <c r="AM16" s="262"/>
      <c r="AN16" s="262"/>
      <c r="AO16" s="262"/>
      <c r="AP16" s="270" t="s">
        <v>23</v>
      </c>
      <c r="AQ16" s="270"/>
      <c r="AR16" s="270"/>
      <c r="AS16" s="270"/>
      <c r="AT16" s="270"/>
    </row>
    <row r="17" spans="1:46" ht="31.5" customHeight="1" thickBot="1" x14ac:dyDescent="0.3">
      <c r="A17" s="249"/>
      <c r="B17" s="250"/>
      <c r="C17" s="186"/>
      <c r="D17" s="239" t="s">
        <v>24</v>
      </c>
      <c r="E17" s="240"/>
      <c r="F17" s="239"/>
      <c r="G17" s="239"/>
      <c r="H17" s="239"/>
      <c r="I17" s="239"/>
      <c r="J17" s="239"/>
      <c r="K17" s="239"/>
      <c r="L17" s="239"/>
      <c r="M17" s="239"/>
      <c r="N17" s="239"/>
      <c r="O17" s="239"/>
      <c r="P17" s="239"/>
      <c r="Q17" s="239"/>
      <c r="R17" s="239"/>
      <c r="S17" s="241"/>
      <c r="T17" s="185"/>
      <c r="U17" s="185"/>
      <c r="V17" s="235"/>
      <c r="W17" s="235"/>
      <c r="X17" s="236" t="s">
        <v>25</v>
      </c>
      <c r="Y17" s="235" t="s">
        <v>26</v>
      </c>
      <c r="Z17" s="235" t="s">
        <v>27</v>
      </c>
      <c r="AA17" s="242"/>
      <c r="AB17" s="242"/>
      <c r="AC17" s="242" t="s">
        <v>25</v>
      </c>
      <c r="AD17" s="242" t="s">
        <v>26</v>
      </c>
      <c r="AE17" s="242" t="s">
        <v>27</v>
      </c>
      <c r="AF17" s="235"/>
      <c r="AG17" s="235"/>
      <c r="AH17" s="235" t="s">
        <v>25</v>
      </c>
      <c r="AI17" s="235" t="s">
        <v>26</v>
      </c>
      <c r="AJ17" s="235" t="s">
        <v>27</v>
      </c>
      <c r="AK17" s="226"/>
      <c r="AL17" s="226"/>
      <c r="AM17" s="226" t="s">
        <v>25</v>
      </c>
      <c r="AN17" s="226" t="s">
        <v>26</v>
      </c>
      <c r="AO17" s="226" t="s">
        <v>27</v>
      </c>
      <c r="AP17" s="261" t="s">
        <v>28</v>
      </c>
      <c r="AQ17" s="261"/>
      <c r="AR17" s="261"/>
      <c r="AS17" s="261" t="s">
        <v>25</v>
      </c>
      <c r="AT17" s="268" t="s">
        <v>29</v>
      </c>
    </row>
    <row r="18" spans="1:46" ht="31.5" customHeight="1" thickBot="1" x14ac:dyDescent="0.3">
      <c r="A18" s="63" t="s">
        <v>30</v>
      </c>
      <c r="B18" s="64" t="s">
        <v>31</v>
      </c>
      <c r="C18" s="251" t="s">
        <v>32</v>
      </c>
      <c r="D18" s="79" t="s">
        <v>33</v>
      </c>
      <c r="E18" s="73" t="s">
        <v>34</v>
      </c>
      <c r="F18" s="54" t="s">
        <v>35</v>
      </c>
      <c r="G18" s="4" t="s">
        <v>36</v>
      </c>
      <c r="H18" s="4" t="s">
        <v>37</v>
      </c>
      <c r="I18" s="4" t="s">
        <v>38</v>
      </c>
      <c r="J18" s="4" t="s">
        <v>39</v>
      </c>
      <c r="K18" s="4" t="s">
        <v>40</v>
      </c>
      <c r="L18" s="4" t="s">
        <v>41</v>
      </c>
      <c r="M18" s="4" t="s">
        <v>42</v>
      </c>
      <c r="N18" s="4" t="s">
        <v>43</v>
      </c>
      <c r="O18" s="4" t="s">
        <v>44</v>
      </c>
      <c r="P18" s="4" t="s">
        <v>45</v>
      </c>
      <c r="Q18" s="4" t="s">
        <v>46</v>
      </c>
      <c r="R18" s="4" t="s">
        <v>47</v>
      </c>
      <c r="S18" s="4" t="s">
        <v>48</v>
      </c>
      <c r="T18" s="4" t="s">
        <v>49</v>
      </c>
      <c r="U18" s="4" t="s">
        <v>50</v>
      </c>
      <c r="V18" s="184" t="s">
        <v>51</v>
      </c>
      <c r="W18" s="184" t="s">
        <v>52</v>
      </c>
      <c r="X18" s="237"/>
      <c r="Y18" s="238"/>
      <c r="Z18" s="238"/>
      <c r="AA18" s="187" t="s">
        <v>51</v>
      </c>
      <c r="AB18" s="187" t="s">
        <v>52</v>
      </c>
      <c r="AC18" s="260"/>
      <c r="AD18" s="260"/>
      <c r="AE18" s="260"/>
      <c r="AF18" s="184" t="s">
        <v>51</v>
      </c>
      <c r="AG18" s="184" t="s">
        <v>52</v>
      </c>
      <c r="AH18" s="238"/>
      <c r="AI18" s="238"/>
      <c r="AJ18" s="238"/>
      <c r="AK18" s="182" t="s">
        <v>51</v>
      </c>
      <c r="AL18" s="182" t="s">
        <v>52</v>
      </c>
      <c r="AM18" s="227"/>
      <c r="AN18" s="227"/>
      <c r="AO18" s="227"/>
      <c r="AP18" s="188" t="s">
        <v>36</v>
      </c>
      <c r="AQ18" s="188" t="s">
        <v>51</v>
      </c>
      <c r="AR18" s="188" t="s">
        <v>52</v>
      </c>
      <c r="AS18" s="267"/>
      <c r="AT18" s="269"/>
    </row>
    <row r="19" spans="1:46" ht="31.5" customHeight="1" thickBot="1" x14ac:dyDescent="0.3">
      <c r="A19" s="61"/>
      <c r="B19" s="62"/>
      <c r="C19" s="251"/>
      <c r="D19" s="82" t="s">
        <v>53</v>
      </c>
      <c r="E19" s="74"/>
      <c r="F19" s="55" t="s">
        <v>53</v>
      </c>
      <c r="G19" s="45" t="s">
        <v>53</v>
      </c>
      <c r="H19" s="45" t="s">
        <v>53</v>
      </c>
      <c r="I19" s="45" t="s">
        <v>53</v>
      </c>
      <c r="J19" s="45" t="s">
        <v>53</v>
      </c>
      <c r="K19" s="45" t="s">
        <v>53</v>
      </c>
      <c r="L19" s="46" t="s">
        <v>53</v>
      </c>
      <c r="M19" s="46" t="s">
        <v>53</v>
      </c>
      <c r="N19" s="46" t="s">
        <v>53</v>
      </c>
      <c r="O19" s="46" t="s">
        <v>53</v>
      </c>
      <c r="P19" s="45" t="s">
        <v>53</v>
      </c>
      <c r="Q19" s="45" t="s">
        <v>53</v>
      </c>
      <c r="R19" s="45" t="s">
        <v>53</v>
      </c>
      <c r="S19" s="45" t="s">
        <v>53</v>
      </c>
      <c r="T19" s="45"/>
      <c r="U19" s="45"/>
      <c r="V19" s="56" t="s">
        <v>53</v>
      </c>
      <c r="W19" s="56"/>
      <c r="X19" s="57" t="s">
        <v>53</v>
      </c>
      <c r="Y19" s="56" t="s">
        <v>53</v>
      </c>
      <c r="Z19" s="56" t="s">
        <v>53</v>
      </c>
      <c r="AA19" s="5" t="s">
        <v>53</v>
      </c>
      <c r="AB19" s="5" t="s">
        <v>53</v>
      </c>
      <c r="AC19" s="5" t="s">
        <v>53</v>
      </c>
      <c r="AD19" s="5" t="s">
        <v>53</v>
      </c>
      <c r="AE19" s="5" t="s">
        <v>53</v>
      </c>
      <c r="AF19" s="56" t="s">
        <v>53</v>
      </c>
      <c r="AG19" s="56" t="s">
        <v>53</v>
      </c>
      <c r="AH19" s="56"/>
      <c r="AI19" s="56" t="s">
        <v>53</v>
      </c>
      <c r="AJ19" s="56" t="s">
        <v>53</v>
      </c>
      <c r="AK19" s="58" t="s">
        <v>53</v>
      </c>
      <c r="AL19" s="58" t="s">
        <v>53</v>
      </c>
      <c r="AM19" s="58" t="s">
        <v>53</v>
      </c>
      <c r="AN19" s="58" t="s">
        <v>53</v>
      </c>
      <c r="AO19" s="58" t="s">
        <v>53</v>
      </c>
      <c r="AP19" s="59" t="s">
        <v>53</v>
      </c>
      <c r="AQ19" s="59"/>
      <c r="AR19" s="59" t="s">
        <v>53</v>
      </c>
      <c r="AS19" s="59" t="s">
        <v>53</v>
      </c>
      <c r="AT19" s="60" t="s">
        <v>53</v>
      </c>
    </row>
    <row r="20" spans="1:46" s="90" customFormat="1" ht="240.75" customHeight="1" thickBot="1" x14ac:dyDescent="0.3">
      <c r="A20" s="91">
        <v>1</v>
      </c>
      <c r="B20" s="106" t="s">
        <v>54</v>
      </c>
      <c r="C20" s="106" t="s">
        <v>55</v>
      </c>
      <c r="D20" s="107" t="s">
        <v>56</v>
      </c>
      <c r="E20" s="108">
        <v>0.1</v>
      </c>
      <c r="F20" s="109" t="s">
        <v>57</v>
      </c>
      <c r="G20" s="107" t="s">
        <v>58</v>
      </c>
      <c r="H20" s="107" t="s">
        <v>59</v>
      </c>
      <c r="I20" s="108" t="s">
        <v>60</v>
      </c>
      <c r="J20" s="109" t="s">
        <v>61</v>
      </c>
      <c r="K20" s="109" t="s">
        <v>62</v>
      </c>
      <c r="L20" s="110">
        <v>0</v>
      </c>
      <c r="M20" s="111">
        <v>0.1</v>
      </c>
      <c r="N20" s="110">
        <v>0</v>
      </c>
      <c r="O20" s="110">
        <v>0</v>
      </c>
      <c r="P20" s="112">
        <f>SUM(L20:O20)</f>
        <v>0.1</v>
      </c>
      <c r="Q20" s="110" t="s">
        <v>63</v>
      </c>
      <c r="R20" s="107" t="s">
        <v>64</v>
      </c>
      <c r="S20" s="107" t="s">
        <v>65</v>
      </c>
      <c r="T20" s="113" t="s">
        <v>66</v>
      </c>
      <c r="U20" s="113"/>
      <c r="V20" s="114">
        <f>L20</f>
        <v>0</v>
      </c>
      <c r="W20" s="114">
        <v>0</v>
      </c>
      <c r="X20" s="129" t="s">
        <v>67</v>
      </c>
      <c r="Y20" s="87" t="s">
        <v>68</v>
      </c>
      <c r="Z20" s="87" t="s">
        <v>68</v>
      </c>
      <c r="AA20" s="132">
        <f>M20</f>
        <v>0.1</v>
      </c>
      <c r="AB20" s="89">
        <v>0</v>
      </c>
      <c r="AC20" s="129">
        <f>AB20/AA20</f>
        <v>0</v>
      </c>
      <c r="AD20" s="85" t="s">
        <v>69</v>
      </c>
      <c r="AE20" s="85" t="s">
        <v>70</v>
      </c>
      <c r="AF20" s="129" t="s">
        <v>71</v>
      </c>
      <c r="AG20" s="129" t="s">
        <v>71</v>
      </c>
      <c r="AH20" s="171" t="s">
        <v>71</v>
      </c>
      <c r="AI20" s="129" t="s">
        <v>71</v>
      </c>
      <c r="AJ20" s="129" t="s">
        <v>71</v>
      </c>
      <c r="AK20" s="129" t="s">
        <v>71</v>
      </c>
      <c r="AL20" s="129" t="s">
        <v>71</v>
      </c>
      <c r="AM20" s="171" t="s">
        <v>71</v>
      </c>
      <c r="AN20" s="129" t="s">
        <v>71</v>
      </c>
      <c r="AO20" s="129" t="s">
        <v>71</v>
      </c>
      <c r="AP20" s="134" t="str">
        <f>G20</f>
        <v>Porcentaje de incremento de la participación de los Ciudadanos en la Audiencia de Rendición de Cuentas</v>
      </c>
      <c r="AQ20" s="135">
        <f>P20</f>
        <v>0.1</v>
      </c>
      <c r="AR20" s="88">
        <v>0</v>
      </c>
      <c r="AS20" s="129">
        <f>AR20/AQ20</f>
        <v>0</v>
      </c>
      <c r="AT20" s="85" t="s">
        <v>69</v>
      </c>
    </row>
    <row r="21" spans="1:46" s="90" customFormat="1" ht="142.5" customHeight="1" x14ac:dyDescent="0.25">
      <c r="A21" s="91">
        <v>1</v>
      </c>
      <c r="B21" s="106" t="s">
        <v>54</v>
      </c>
      <c r="C21" s="106" t="s">
        <v>55</v>
      </c>
      <c r="D21" s="107" t="s">
        <v>72</v>
      </c>
      <c r="E21" s="108">
        <v>7.0000000000000007E-2</v>
      </c>
      <c r="F21" s="109" t="s">
        <v>57</v>
      </c>
      <c r="G21" s="107" t="s">
        <v>73</v>
      </c>
      <c r="H21" s="107" t="s">
        <v>74</v>
      </c>
      <c r="I21" s="115">
        <v>0.40799999999999997</v>
      </c>
      <c r="J21" s="109" t="s">
        <v>75</v>
      </c>
      <c r="K21" s="109" t="s">
        <v>76</v>
      </c>
      <c r="L21" s="110">
        <v>0</v>
      </c>
      <c r="M21" s="111">
        <v>0.4</v>
      </c>
      <c r="N21" s="111">
        <v>0.55000000000000004</v>
      </c>
      <c r="O21" s="111">
        <v>0.65</v>
      </c>
      <c r="P21" s="112">
        <f>+O21</f>
        <v>0.65</v>
      </c>
      <c r="Q21" s="110" t="s">
        <v>77</v>
      </c>
      <c r="R21" s="107" t="s">
        <v>78</v>
      </c>
      <c r="S21" s="107" t="s">
        <v>65</v>
      </c>
      <c r="T21" s="113" t="s">
        <v>79</v>
      </c>
      <c r="U21" s="113"/>
      <c r="V21" s="114">
        <f t="shared" ref="V21:V33" si="0">L21</f>
        <v>0</v>
      </c>
      <c r="W21" s="92">
        <v>0.45400000000000001</v>
      </c>
      <c r="X21" s="129" t="s">
        <v>67</v>
      </c>
      <c r="Y21" s="87" t="s">
        <v>80</v>
      </c>
      <c r="Z21" s="87" t="s">
        <v>81</v>
      </c>
      <c r="AA21" s="132">
        <f t="shared" ref="AA21:AA35" si="1">M21</f>
        <v>0.4</v>
      </c>
      <c r="AB21" s="168">
        <v>0.5</v>
      </c>
      <c r="AC21" s="129">
        <v>1</v>
      </c>
      <c r="AD21" s="87" t="s">
        <v>82</v>
      </c>
      <c r="AE21" s="85" t="s">
        <v>83</v>
      </c>
      <c r="AF21" s="118">
        <f t="shared" ref="AF21:AF33" si="2">N21</f>
        <v>0.55000000000000004</v>
      </c>
      <c r="AG21" s="92">
        <v>0.58399999999999996</v>
      </c>
      <c r="AH21" s="171">
        <v>1</v>
      </c>
      <c r="AI21" s="85" t="s">
        <v>84</v>
      </c>
      <c r="AJ21" s="85" t="s">
        <v>85</v>
      </c>
      <c r="AK21" s="118">
        <f t="shared" ref="AK21:AK36" si="3">O21</f>
        <v>0.65</v>
      </c>
      <c r="AL21" s="86">
        <v>0.68899999999999995</v>
      </c>
      <c r="AM21" s="129">
        <v>1</v>
      </c>
      <c r="AN21" s="176" t="s">
        <v>337</v>
      </c>
      <c r="AO21" s="176" t="s">
        <v>338</v>
      </c>
      <c r="AP21" s="134" t="str">
        <f t="shared" ref="AP21:AP36" si="4">G21</f>
        <v>Porcentaje de Avance en el Cumplimiento Fisico del Plan de Desarrollo Local</v>
      </c>
      <c r="AQ21" s="135">
        <f t="shared" ref="AQ21:AQ36" si="5">P21</f>
        <v>0.65</v>
      </c>
      <c r="AR21" s="206">
        <v>0.68899999999999995</v>
      </c>
      <c r="AS21" s="129">
        <v>1</v>
      </c>
      <c r="AT21" s="176" t="s">
        <v>337</v>
      </c>
    </row>
    <row r="22" spans="1:46" s="90" customFormat="1" ht="103.5" customHeight="1" x14ac:dyDescent="0.25">
      <c r="A22" s="91">
        <v>6</v>
      </c>
      <c r="B22" s="106" t="s">
        <v>86</v>
      </c>
      <c r="C22" s="106" t="s">
        <v>87</v>
      </c>
      <c r="D22" s="107" t="s">
        <v>88</v>
      </c>
      <c r="E22" s="108">
        <v>0.06</v>
      </c>
      <c r="F22" s="113" t="s">
        <v>57</v>
      </c>
      <c r="G22" s="106" t="s">
        <v>89</v>
      </c>
      <c r="H22" s="106" t="s">
        <v>90</v>
      </c>
      <c r="I22" s="116" t="s">
        <v>91</v>
      </c>
      <c r="J22" s="113" t="s">
        <v>75</v>
      </c>
      <c r="K22" s="113" t="s">
        <v>92</v>
      </c>
      <c r="L22" s="110">
        <v>0</v>
      </c>
      <c r="M22" s="111">
        <v>0.5</v>
      </c>
      <c r="N22" s="111">
        <v>0</v>
      </c>
      <c r="O22" s="111">
        <v>0.95</v>
      </c>
      <c r="P22" s="117">
        <v>0.95</v>
      </c>
      <c r="Q22" s="110" t="s">
        <v>93</v>
      </c>
      <c r="R22" s="106" t="s">
        <v>94</v>
      </c>
      <c r="S22" s="107" t="s">
        <v>65</v>
      </c>
      <c r="T22" s="113" t="s">
        <v>94</v>
      </c>
      <c r="U22" s="113"/>
      <c r="V22" s="114">
        <f t="shared" si="0"/>
        <v>0</v>
      </c>
      <c r="W22" s="92"/>
      <c r="X22" s="129" t="s">
        <v>67</v>
      </c>
      <c r="Y22" s="87"/>
      <c r="Z22" s="87"/>
      <c r="AA22" s="132">
        <f t="shared" si="1"/>
        <v>0.5</v>
      </c>
      <c r="AB22" s="165">
        <v>0.22539999999999999</v>
      </c>
      <c r="AC22" s="129">
        <f t="shared" ref="AC22:AC35" si="6">AB22/AA22</f>
        <v>0.45079999999999998</v>
      </c>
      <c r="AD22" s="177" t="s">
        <v>95</v>
      </c>
      <c r="AE22" s="85" t="s">
        <v>96</v>
      </c>
      <c r="AF22" s="118" t="s">
        <v>71</v>
      </c>
      <c r="AG22" s="118" t="s">
        <v>71</v>
      </c>
      <c r="AH22" s="172" t="s">
        <v>71</v>
      </c>
      <c r="AI22" s="118" t="s">
        <v>71</v>
      </c>
      <c r="AJ22" s="118" t="s">
        <v>71</v>
      </c>
      <c r="AK22" s="118">
        <f t="shared" si="3"/>
        <v>0.95</v>
      </c>
      <c r="AL22" s="86">
        <v>0.94079999999999997</v>
      </c>
      <c r="AM22" s="129">
        <f t="shared" ref="AM22:AM36" si="7">AL22/AK22</f>
        <v>0.99031578947368426</v>
      </c>
      <c r="AN22" s="177" t="s">
        <v>97</v>
      </c>
      <c r="AO22" s="176" t="s">
        <v>98</v>
      </c>
      <c r="AP22" s="134" t="str">
        <f t="shared" si="4"/>
        <v>Porcentaje de Compromisos de la vigencia 2019</v>
      </c>
      <c r="AQ22" s="135">
        <f t="shared" si="5"/>
        <v>0.95</v>
      </c>
      <c r="AR22" s="86">
        <v>0.94079999999999997</v>
      </c>
      <c r="AS22" s="129">
        <f t="shared" ref="AS22:AS23" si="8">AR22/AQ22</f>
        <v>0.99031578947368426</v>
      </c>
      <c r="AT22" s="177" t="s">
        <v>97</v>
      </c>
    </row>
    <row r="23" spans="1:46" s="90" customFormat="1" ht="65.25" customHeight="1" x14ac:dyDescent="0.25">
      <c r="A23" s="91">
        <v>6</v>
      </c>
      <c r="B23" s="106" t="s">
        <v>86</v>
      </c>
      <c r="C23" s="106" t="s">
        <v>87</v>
      </c>
      <c r="D23" s="107" t="s">
        <v>99</v>
      </c>
      <c r="E23" s="108">
        <v>0.06</v>
      </c>
      <c r="F23" s="113" t="s">
        <v>100</v>
      </c>
      <c r="G23" s="106" t="s">
        <v>101</v>
      </c>
      <c r="H23" s="106" t="s">
        <v>102</v>
      </c>
      <c r="I23" s="116" t="s">
        <v>103</v>
      </c>
      <c r="J23" s="113" t="s">
        <v>75</v>
      </c>
      <c r="K23" s="113" t="s">
        <v>104</v>
      </c>
      <c r="L23" s="110">
        <v>0</v>
      </c>
      <c r="M23" s="111">
        <v>0.05</v>
      </c>
      <c r="N23" s="111">
        <v>0.2</v>
      </c>
      <c r="O23" s="111">
        <v>0.4</v>
      </c>
      <c r="P23" s="112">
        <v>0.4</v>
      </c>
      <c r="Q23" s="110" t="s">
        <v>93</v>
      </c>
      <c r="R23" s="106" t="s">
        <v>94</v>
      </c>
      <c r="S23" s="107" t="s">
        <v>65</v>
      </c>
      <c r="T23" s="113" t="s">
        <v>94</v>
      </c>
      <c r="U23" s="113"/>
      <c r="V23" s="114">
        <f t="shared" si="0"/>
        <v>0</v>
      </c>
      <c r="W23" s="85"/>
      <c r="X23" s="129" t="s">
        <v>67</v>
      </c>
      <c r="Y23" s="87"/>
      <c r="Z23" s="87"/>
      <c r="AA23" s="132">
        <f t="shared" si="1"/>
        <v>0.05</v>
      </c>
      <c r="AB23" s="165">
        <v>5.4699999999999999E-2</v>
      </c>
      <c r="AC23" s="129">
        <v>1</v>
      </c>
      <c r="AD23" s="177" t="s">
        <v>105</v>
      </c>
      <c r="AE23" s="85" t="s">
        <v>96</v>
      </c>
      <c r="AF23" s="118">
        <f t="shared" si="2"/>
        <v>0.2</v>
      </c>
      <c r="AG23" s="86">
        <v>0.1353</v>
      </c>
      <c r="AH23" s="171">
        <f>AG23/AF23</f>
        <v>0.67649999999999999</v>
      </c>
      <c r="AI23" s="177" t="s">
        <v>106</v>
      </c>
      <c r="AJ23" s="85" t="s">
        <v>96</v>
      </c>
      <c r="AK23" s="118">
        <f t="shared" si="3"/>
        <v>0.4</v>
      </c>
      <c r="AL23" s="86">
        <v>0.22689999999999999</v>
      </c>
      <c r="AM23" s="129">
        <f t="shared" si="7"/>
        <v>0.56724999999999992</v>
      </c>
      <c r="AN23" s="177" t="s">
        <v>107</v>
      </c>
      <c r="AO23" s="176" t="s">
        <v>98</v>
      </c>
      <c r="AP23" s="134" t="str">
        <f t="shared" si="4"/>
        <v>Porcentaje de Giros de la Vigencia 2019</v>
      </c>
      <c r="AQ23" s="135">
        <f t="shared" si="5"/>
        <v>0.4</v>
      </c>
      <c r="AR23" s="86">
        <v>0.22689999999999999</v>
      </c>
      <c r="AS23" s="129">
        <f t="shared" si="8"/>
        <v>0.56724999999999992</v>
      </c>
      <c r="AT23" s="177" t="s">
        <v>107</v>
      </c>
    </row>
    <row r="24" spans="1:46" s="90" customFormat="1" ht="85.5" customHeight="1" x14ac:dyDescent="0.25">
      <c r="A24" s="91">
        <v>6</v>
      </c>
      <c r="B24" s="106" t="s">
        <v>86</v>
      </c>
      <c r="C24" s="106" t="s">
        <v>87</v>
      </c>
      <c r="D24" s="107" t="s">
        <v>108</v>
      </c>
      <c r="E24" s="108">
        <v>0.09</v>
      </c>
      <c r="F24" s="113" t="s">
        <v>100</v>
      </c>
      <c r="G24" s="106" t="s">
        <v>109</v>
      </c>
      <c r="H24" s="106" t="s">
        <v>110</v>
      </c>
      <c r="I24" s="116" t="s">
        <v>111</v>
      </c>
      <c r="J24" s="113" t="s">
        <v>75</v>
      </c>
      <c r="K24" s="113" t="s">
        <v>104</v>
      </c>
      <c r="L24" s="111">
        <v>0.05</v>
      </c>
      <c r="M24" s="111">
        <v>0.2</v>
      </c>
      <c r="N24" s="111">
        <v>0.4</v>
      </c>
      <c r="O24" s="111">
        <v>0.5</v>
      </c>
      <c r="P24" s="112">
        <v>0.5</v>
      </c>
      <c r="Q24" s="110" t="s">
        <v>93</v>
      </c>
      <c r="R24" s="106" t="s">
        <v>94</v>
      </c>
      <c r="S24" s="107" t="s">
        <v>65</v>
      </c>
      <c r="T24" s="113" t="s">
        <v>94</v>
      </c>
      <c r="U24" s="113"/>
      <c r="V24" s="118">
        <f t="shared" si="0"/>
        <v>0.05</v>
      </c>
      <c r="W24" s="86">
        <v>5.4399999999999997E-2</v>
      </c>
      <c r="X24" s="130">
        <v>1</v>
      </c>
      <c r="Y24" s="177" t="s">
        <v>112</v>
      </c>
      <c r="Z24" s="87" t="s">
        <v>113</v>
      </c>
      <c r="AA24" s="132">
        <f t="shared" si="1"/>
        <v>0.2</v>
      </c>
      <c r="AB24" s="165">
        <v>0.30559999999999998</v>
      </c>
      <c r="AC24" s="129">
        <v>1</v>
      </c>
      <c r="AD24" s="177" t="s">
        <v>114</v>
      </c>
      <c r="AE24" s="85" t="s">
        <v>96</v>
      </c>
      <c r="AF24" s="118">
        <f t="shared" si="2"/>
        <v>0.4</v>
      </c>
      <c r="AG24" s="86">
        <v>0.51259999999999994</v>
      </c>
      <c r="AH24" s="171">
        <v>1</v>
      </c>
      <c r="AI24" s="177" t="s">
        <v>115</v>
      </c>
      <c r="AJ24" s="85" t="s">
        <v>96</v>
      </c>
      <c r="AK24" s="118">
        <f t="shared" si="3"/>
        <v>0.5</v>
      </c>
      <c r="AL24" s="86">
        <v>0.64029999999999998</v>
      </c>
      <c r="AM24" s="129">
        <v>1</v>
      </c>
      <c r="AN24" s="177" t="s">
        <v>116</v>
      </c>
      <c r="AO24" s="176" t="s">
        <v>98</v>
      </c>
      <c r="AP24" s="134" t="str">
        <f t="shared" si="4"/>
        <v>Porcentaje de Giros de Obligaciones por Pagar 2017 y anteirores</v>
      </c>
      <c r="AQ24" s="135">
        <f t="shared" si="5"/>
        <v>0.5</v>
      </c>
      <c r="AR24" s="118">
        <v>0.64</v>
      </c>
      <c r="AS24" s="86">
        <v>1</v>
      </c>
      <c r="AT24" s="177" t="s">
        <v>116</v>
      </c>
    </row>
    <row r="25" spans="1:46" s="90" customFormat="1" ht="118.5" customHeight="1" x14ac:dyDescent="0.25">
      <c r="A25" s="91">
        <v>6</v>
      </c>
      <c r="B25" s="106" t="s">
        <v>86</v>
      </c>
      <c r="C25" s="106" t="s">
        <v>87</v>
      </c>
      <c r="D25" s="107" t="s">
        <v>117</v>
      </c>
      <c r="E25" s="108">
        <v>7.0000000000000007E-2</v>
      </c>
      <c r="F25" s="113" t="s">
        <v>100</v>
      </c>
      <c r="G25" s="106" t="s">
        <v>118</v>
      </c>
      <c r="H25" s="106" t="s">
        <v>119</v>
      </c>
      <c r="I25" s="116" t="s">
        <v>120</v>
      </c>
      <c r="J25" s="113" t="s">
        <v>75</v>
      </c>
      <c r="K25" s="113" t="s">
        <v>104</v>
      </c>
      <c r="L25" s="111">
        <v>0.1</v>
      </c>
      <c r="M25" s="111">
        <v>0.2</v>
      </c>
      <c r="N25" s="111">
        <v>0.4</v>
      </c>
      <c r="O25" s="111">
        <v>0.5</v>
      </c>
      <c r="P25" s="112">
        <f>+O25</f>
        <v>0.5</v>
      </c>
      <c r="Q25" s="110" t="s">
        <v>93</v>
      </c>
      <c r="R25" s="106" t="s">
        <v>94</v>
      </c>
      <c r="S25" s="107" t="s">
        <v>65</v>
      </c>
      <c r="T25" s="113" t="s">
        <v>94</v>
      </c>
      <c r="U25" s="113"/>
      <c r="V25" s="118">
        <f t="shared" si="0"/>
        <v>0.1</v>
      </c>
      <c r="W25" s="86">
        <v>0.27</v>
      </c>
      <c r="X25" s="130">
        <v>1</v>
      </c>
      <c r="Y25" s="177" t="s">
        <v>121</v>
      </c>
      <c r="Z25" s="87" t="s">
        <v>113</v>
      </c>
      <c r="AA25" s="132">
        <f t="shared" si="1"/>
        <v>0.2</v>
      </c>
      <c r="AB25" s="165">
        <v>0.4461</v>
      </c>
      <c r="AC25" s="129">
        <v>1</v>
      </c>
      <c r="AD25" s="177" t="s">
        <v>122</v>
      </c>
      <c r="AE25" s="85" t="s">
        <v>96</v>
      </c>
      <c r="AF25" s="118">
        <f t="shared" si="2"/>
        <v>0.4</v>
      </c>
      <c r="AG25" s="86">
        <v>0.60509999999999997</v>
      </c>
      <c r="AH25" s="171">
        <v>1</v>
      </c>
      <c r="AI25" s="177" t="s">
        <v>123</v>
      </c>
      <c r="AJ25" s="85" t="s">
        <v>96</v>
      </c>
      <c r="AK25" s="118">
        <f t="shared" si="3"/>
        <v>0.5</v>
      </c>
      <c r="AL25" s="86">
        <v>0.74980000000000002</v>
      </c>
      <c r="AM25" s="129">
        <v>1</v>
      </c>
      <c r="AN25" s="196" t="s">
        <v>124</v>
      </c>
      <c r="AO25" s="176" t="s">
        <v>98</v>
      </c>
      <c r="AP25" s="134" t="str">
        <f t="shared" si="4"/>
        <v>Porcentaje de Giros de Obligaciones por Pagar 2018</v>
      </c>
      <c r="AQ25" s="135">
        <f t="shared" si="5"/>
        <v>0.5</v>
      </c>
      <c r="AR25" s="118">
        <v>0.75</v>
      </c>
      <c r="AS25" s="86">
        <v>1</v>
      </c>
      <c r="AT25" s="177" t="s">
        <v>124</v>
      </c>
    </row>
    <row r="26" spans="1:46" s="90" customFormat="1" ht="72.75" customHeight="1" x14ac:dyDescent="0.25">
      <c r="A26" s="91">
        <v>1</v>
      </c>
      <c r="B26" s="106" t="s">
        <v>125</v>
      </c>
      <c r="C26" s="106" t="s">
        <v>126</v>
      </c>
      <c r="D26" s="106" t="s">
        <v>127</v>
      </c>
      <c r="E26" s="111">
        <v>0.01</v>
      </c>
      <c r="F26" s="110" t="s">
        <v>100</v>
      </c>
      <c r="G26" s="119" t="s">
        <v>128</v>
      </c>
      <c r="H26" s="119" t="s">
        <v>129</v>
      </c>
      <c r="I26" s="120">
        <v>24444</v>
      </c>
      <c r="J26" s="121" t="s">
        <v>75</v>
      </c>
      <c r="K26" s="121" t="s">
        <v>130</v>
      </c>
      <c r="L26" s="122"/>
      <c r="M26" s="122">
        <v>0.3</v>
      </c>
      <c r="N26" s="122"/>
      <c r="O26" s="122">
        <v>0.3</v>
      </c>
      <c r="P26" s="122">
        <v>0.6</v>
      </c>
      <c r="Q26" s="113" t="s">
        <v>63</v>
      </c>
      <c r="R26" s="122" t="s">
        <v>131</v>
      </c>
      <c r="S26" s="113" t="s">
        <v>132</v>
      </c>
      <c r="T26" s="113" t="s">
        <v>131</v>
      </c>
      <c r="U26" s="113"/>
      <c r="V26" s="114">
        <f t="shared" si="0"/>
        <v>0</v>
      </c>
      <c r="W26" s="93"/>
      <c r="X26" s="129" t="s">
        <v>67</v>
      </c>
      <c r="Y26" s="177"/>
      <c r="Z26" s="94"/>
      <c r="AA26" s="132">
        <f t="shared" si="1"/>
        <v>0.3</v>
      </c>
      <c r="AB26" s="95">
        <v>0.15</v>
      </c>
      <c r="AC26" s="129">
        <f t="shared" si="6"/>
        <v>0.5</v>
      </c>
      <c r="AD26" s="93" t="s">
        <v>133</v>
      </c>
      <c r="AE26" s="93" t="s">
        <v>134</v>
      </c>
      <c r="AF26" s="118" t="s">
        <v>71</v>
      </c>
      <c r="AG26" s="118" t="s">
        <v>71</v>
      </c>
      <c r="AH26" s="172" t="s">
        <v>71</v>
      </c>
      <c r="AI26" s="118" t="s">
        <v>71</v>
      </c>
      <c r="AJ26" s="118" t="s">
        <v>71</v>
      </c>
      <c r="AK26" s="118">
        <f t="shared" si="3"/>
        <v>0.3</v>
      </c>
      <c r="AL26" s="96">
        <v>0.9</v>
      </c>
      <c r="AM26" s="194">
        <v>1</v>
      </c>
      <c r="AN26" s="198" t="s">
        <v>135</v>
      </c>
      <c r="AO26" s="195" t="s">
        <v>136</v>
      </c>
      <c r="AP26" s="134" t="str">
        <f t="shared" si="4"/>
        <v>Porcentaje de impulsos procesales por los inspectores en las Localidades</v>
      </c>
      <c r="AQ26" s="135">
        <f t="shared" si="5"/>
        <v>0.6</v>
      </c>
      <c r="AR26" s="96">
        <v>0.9</v>
      </c>
      <c r="AS26" s="194">
        <v>1</v>
      </c>
      <c r="AT26" s="198" t="s">
        <v>135</v>
      </c>
    </row>
    <row r="27" spans="1:46" s="90" customFormat="1" ht="102.75" customHeight="1" x14ac:dyDescent="0.25">
      <c r="A27" s="91">
        <v>1</v>
      </c>
      <c r="B27" s="106" t="s">
        <v>125</v>
      </c>
      <c r="C27" s="106" t="s">
        <v>126</v>
      </c>
      <c r="D27" s="106" t="s">
        <v>137</v>
      </c>
      <c r="E27" s="111">
        <v>0.01</v>
      </c>
      <c r="F27" s="110" t="s">
        <v>100</v>
      </c>
      <c r="G27" s="119" t="s">
        <v>128</v>
      </c>
      <c r="H27" s="119" t="s">
        <v>138</v>
      </c>
      <c r="I27" s="120">
        <v>2444</v>
      </c>
      <c r="J27" s="121" t="s">
        <v>61</v>
      </c>
      <c r="K27" s="121" t="s">
        <v>130</v>
      </c>
      <c r="L27" s="122"/>
      <c r="M27" s="122">
        <v>0.3</v>
      </c>
      <c r="N27" s="122"/>
      <c r="O27" s="122">
        <v>0.3</v>
      </c>
      <c r="P27" s="122">
        <v>0.6</v>
      </c>
      <c r="Q27" s="113" t="s">
        <v>63</v>
      </c>
      <c r="R27" s="122" t="s">
        <v>131</v>
      </c>
      <c r="S27" s="113" t="s">
        <v>132</v>
      </c>
      <c r="T27" s="113" t="s">
        <v>139</v>
      </c>
      <c r="U27" s="113"/>
      <c r="V27" s="114">
        <f t="shared" si="0"/>
        <v>0</v>
      </c>
      <c r="W27" s="93"/>
      <c r="X27" s="129" t="s">
        <v>67</v>
      </c>
      <c r="Y27" s="94"/>
      <c r="Z27" s="94"/>
      <c r="AA27" s="132">
        <f t="shared" si="1"/>
        <v>0.3</v>
      </c>
      <c r="AB27" s="95">
        <v>0.55000000000000004</v>
      </c>
      <c r="AC27" s="129">
        <v>1</v>
      </c>
      <c r="AD27" s="93" t="s">
        <v>140</v>
      </c>
      <c r="AE27" s="93" t="s">
        <v>141</v>
      </c>
      <c r="AF27" s="118" t="s">
        <v>71</v>
      </c>
      <c r="AG27" s="118" t="s">
        <v>71</v>
      </c>
      <c r="AH27" s="172" t="s">
        <v>71</v>
      </c>
      <c r="AI27" s="118" t="s">
        <v>71</v>
      </c>
      <c r="AJ27" s="118" t="s">
        <v>71</v>
      </c>
      <c r="AK27" s="118">
        <f t="shared" si="3"/>
        <v>0.3</v>
      </c>
      <c r="AL27" s="96">
        <v>1.06</v>
      </c>
      <c r="AM27" s="194">
        <v>1</v>
      </c>
      <c r="AN27" s="198" t="s">
        <v>142</v>
      </c>
      <c r="AO27" s="195" t="s">
        <v>136</v>
      </c>
      <c r="AP27" s="134" t="str">
        <f t="shared" si="4"/>
        <v>Porcentaje de impulsos procesales por los inspectores en las Localidades</v>
      </c>
      <c r="AQ27" s="135">
        <f t="shared" si="5"/>
        <v>0.6</v>
      </c>
      <c r="AR27" s="96">
        <v>1.06</v>
      </c>
      <c r="AS27" s="194">
        <v>1</v>
      </c>
      <c r="AT27" s="198" t="s">
        <v>142</v>
      </c>
    </row>
    <row r="28" spans="1:46" s="90" customFormat="1" ht="141.75" customHeight="1" x14ac:dyDescent="0.25">
      <c r="A28" s="91">
        <v>1</v>
      </c>
      <c r="B28" s="106" t="s">
        <v>125</v>
      </c>
      <c r="C28" s="106" t="s">
        <v>126</v>
      </c>
      <c r="D28" s="123" t="s">
        <v>143</v>
      </c>
      <c r="E28" s="124">
        <v>0.09</v>
      </c>
      <c r="F28" s="121" t="s">
        <v>100</v>
      </c>
      <c r="G28" s="106" t="s">
        <v>144</v>
      </c>
      <c r="H28" s="106" t="s">
        <v>145</v>
      </c>
      <c r="I28" s="110">
        <v>36</v>
      </c>
      <c r="J28" s="121" t="s">
        <v>61</v>
      </c>
      <c r="K28" s="121" t="s">
        <v>146</v>
      </c>
      <c r="L28" s="125">
        <v>7</v>
      </c>
      <c r="M28" s="125">
        <v>11</v>
      </c>
      <c r="N28" s="125">
        <v>12</v>
      </c>
      <c r="O28" s="125">
        <v>12</v>
      </c>
      <c r="P28" s="125">
        <f>SUM(L28:O28)</f>
        <v>42</v>
      </c>
      <c r="Q28" s="113" t="s">
        <v>63</v>
      </c>
      <c r="R28" s="113" t="s">
        <v>147</v>
      </c>
      <c r="S28" s="113" t="s">
        <v>132</v>
      </c>
      <c r="T28" s="121" t="s">
        <v>148</v>
      </c>
      <c r="U28" s="113"/>
      <c r="V28" s="114">
        <f t="shared" si="0"/>
        <v>7</v>
      </c>
      <c r="W28" s="93">
        <v>12</v>
      </c>
      <c r="X28" s="131">
        <v>1</v>
      </c>
      <c r="Y28" s="94" t="s">
        <v>149</v>
      </c>
      <c r="Z28" s="94" t="s">
        <v>150</v>
      </c>
      <c r="AA28" s="133">
        <f t="shared" si="1"/>
        <v>11</v>
      </c>
      <c r="AB28" s="166">
        <v>23</v>
      </c>
      <c r="AC28" s="129">
        <v>1</v>
      </c>
      <c r="AD28" s="94" t="s">
        <v>151</v>
      </c>
      <c r="AE28" s="93" t="s">
        <v>152</v>
      </c>
      <c r="AF28" s="114">
        <f t="shared" si="2"/>
        <v>12</v>
      </c>
      <c r="AG28" s="93">
        <v>25</v>
      </c>
      <c r="AH28" s="173">
        <v>1</v>
      </c>
      <c r="AI28" s="94" t="s">
        <v>153</v>
      </c>
      <c r="AJ28" s="93" t="s">
        <v>152</v>
      </c>
      <c r="AK28" s="114">
        <f t="shared" si="3"/>
        <v>12</v>
      </c>
      <c r="AL28" s="93">
        <v>27</v>
      </c>
      <c r="AM28" s="129">
        <v>1</v>
      </c>
      <c r="AN28" s="197" t="s">
        <v>154</v>
      </c>
      <c r="AO28" s="84" t="s">
        <v>155</v>
      </c>
      <c r="AP28" s="134" t="str">
        <f t="shared" si="4"/>
        <v>Cantidad de acciones de control u operativos en materia de económica realizados</v>
      </c>
      <c r="AQ28" s="136">
        <f t="shared" si="5"/>
        <v>42</v>
      </c>
      <c r="AR28" s="193">
        <f>SUM(AL28,AG28,AB28,W28)</f>
        <v>87</v>
      </c>
      <c r="AS28" s="129">
        <v>1</v>
      </c>
      <c r="AT28" s="199" t="s">
        <v>156</v>
      </c>
    </row>
    <row r="29" spans="1:46" s="90" customFormat="1" ht="188.25" customHeight="1" x14ac:dyDescent="0.25">
      <c r="A29" s="91">
        <v>1</v>
      </c>
      <c r="B29" s="106" t="s">
        <v>125</v>
      </c>
      <c r="C29" s="106" t="s">
        <v>126</v>
      </c>
      <c r="D29" s="123" t="s">
        <v>157</v>
      </c>
      <c r="E29" s="124">
        <v>0.09</v>
      </c>
      <c r="F29" s="121" t="s">
        <v>100</v>
      </c>
      <c r="G29" s="106" t="s">
        <v>158</v>
      </c>
      <c r="H29" s="106" t="s">
        <v>159</v>
      </c>
      <c r="I29" s="110">
        <v>20</v>
      </c>
      <c r="J29" s="113" t="s">
        <v>61</v>
      </c>
      <c r="K29" s="121" t="s">
        <v>160</v>
      </c>
      <c r="L29" s="125">
        <v>5</v>
      </c>
      <c r="M29" s="125">
        <v>7</v>
      </c>
      <c r="N29" s="125">
        <v>7</v>
      </c>
      <c r="O29" s="125">
        <v>5</v>
      </c>
      <c r="P29" s="125">
        <f>SUM(L29:O29)</f>
        <v>24</v>
      </c>
      <c r="Q29" s="113" t="s">
        <v>63</v>
      </c>
      <c r="R29" s="113" t="s">
        <v>147</v>
      </c>
      <c r="S29" s="113" t="s">
        <v>132</v>
      </c>
      <c r="T29" s="121" t="s">
        <v>161</v>
      </c>
      <c r="U29" s="113"/>
      <c r="V29" s="114">
        <f t="shared" si="0"/>
        <v>5</v>
      </c>
      <c r="W29" s="93">
        <v>6</v>
      </c>
      <c r="X29" s="131">
        <v>1</v>
      </c>
      <c r="Y29" s="94" t="s">
        <v>162</v>
      </c>
      <c r="Z29" s="94" t="s">
        <v>150</v>
      </c>
      <c r="AA29" s="133">
        <f t="shared" si="1"/>
        <v>7</v>
      </c>
      <c r="AB29" s="166">
        <v>7</v>
      </c>
      <c r="AC29" s="129">
        <f t="shared" si="6"/>
        <v>1</v>
      </c>
      <c r="AD29" s="94" t="s">
        <v>163</v>
      </c>
      <c r="AE29" s="93" t="s">
        <v>152</v>
      </c>
      <c r="AF29" s="114">
        <f t="shared" si="2"/>
        <v>7</v>
      </c>
      <c r="AG29" s="93">
        <v>6</v>
      </c>
      <c r="AH29" s="173">
        <f t="shared" ref="AH29:AH33" si="9">AG29/AF29</f>
        <v>0.8571428571428571</v>
      </c>
      <c r="AI29" s="94" t="s">
        <v>164</v>
      </c>
      <c r="AJ29" s="93" t="s">
        <v>152</v>
      </c>
      <c r="AK29" s="114">
        <f t="shared" si="3"/>
        <v>5</v>
      </c>
      <c r="AL29" s="93">
        <v>9</v>
      </c>
      <c r="AM29" s="129">
        <v>1</v>
      </c>
      <c r="AN29" s="84" t="s">
        <v>165</v>
      </c>
      <c r="AO29" s="84" t="s">
        <v>155</v>
      </c>
      <c r="AP29" s="134" t="str">
        <f t="shared" si="4"/>
        <v>Cantidad de acciones de control u operativos en materia de urbanismo relacionados con la integridad urbanística</v>
      </c>
      <c r="AQ29" s="136">
        <f t="shared" si="5"/>
        <v>24</v>
      </c>
      <c r="AR29" s="193">
        <f>SUM(AL29,AG29,AB29,W29)</f>
        <v>28</v>
      </c>
      <c r="AS29" s="129">
        <v>1</v>
      </c>
      <c r="AT29" s="199" t="s">
        <v>166</v>
      </c>
    </row>
    <row r="30" spans="1:46" s="90" customFormat="1" ht="200.25" customHeight="1" x14ac:dyDescent="0.25">
      <c r="A30" s="91">
        <v>1</v>
      </c>
      <c r="B30" s="106" t="s">
        <v>125</v>
      </c>
      <c r="C30" s="106" t="s">
        <v>126</v>
      </c>
      <c r="D30" s="123" t="s">
        <v>167</v>
      </c>
      <c r="E30" s="124">
        <v>0.09</v>
      </c>
      <c r="F30" s="121" t="s">
        <v>100</v>
      </c>
      <c r="G30" s="126" t="s">
        <v>168</v>
      </c>
      <c r="H30" s="106" t="s">
        <v>169</v>
      </c>
      <c r="I30" s="113">
        <v>25</v>
      </c>
      <c r="J30" s="113" t="s">
        <v>61</v>
      </c>
      <c r="K30" s="113" t="s">
        <v>170</v>
      </c>
      <c r="L30" s="125">
        <v>5</v>
      </c>
      <c r="M30" s="125">
        <v>7</v>
      </c>
      <c r="N30" s="125">
        <v>7</v>
      </c>
      <c r="O30" s="125">
        <v>5</v>
      </c>
      <c r="P30" s="125">
        <f>SUM(L30:O30)</f>
        <v>24</v>
      </c>
      <c r="Q30" s="113" t="s">
        <v>63</v>
      </c>
      <c r="R30" s="113" t="s">
        <v>147</v>
      </c>
      <c r="S30" s="113" t="s">
        <v>132</v>
      </c>
      <c r="T30" s="121" t="s">
        <v>171</v>
      </c>
      <c r="U30" s="113"/>
      <c r="V30" s="114">
        <f t="shared" si="0"/>
        <v>5</v>
      </c>
      <c r="W30" s="93">
        <v>8</v>
      </c>
      <c r="X30" s="131">
        <v>1</v>
      </c>
      <c r="Y30" s="94" t="s">
        <v>172</v>
      </c>
      <c r="Z30" s="94" t="s">
        <v>150</v>
      </c>
      <c r="AA30" s="133">
        <f t="shared" si="1"/>
        <v>7</v>
      </c>
      <c r="AB30" s="166">
        <v>14</v>
      </c>
      <c r="AC30" s="129">
        <v>1</v>
      </c>
      <c r="AD30" s="94" t="s">
        <v>173</v>
      </c>
      <c r="AE30" s="93" t="s">
        <v>152</v>
      </c>
      <c r="AF30" s="114">
        <f t="shared" si="2"/>
        <v>7</v>
      </c>
      <c r="AG30" s="93">
        <v>14</v>
      </c>
      <c r="AH30" s="173">
        <v>1</v>
      </c>
      <c r="AI30" s="94" t="s">
        <v>174</v>
      </c>
      <c r="AJ30" s="93" t="s">
        <v>152</v>
      </c>
      <c r="AK30" s="114">
        <f t="shared" si="3"/>
        <v>5</v>
      </c>
      <c r="AL30" s="93">
        <v>14</v>
      </c>
      <c r="AM30" s="129">
        <v>1</v>
      </c>
      <c r="AN30" s="93" t="s">
        <v>175</v>
      </c>
      <c r="AO30" s="84" t="s">
        <v>155</v>
      </c>
      <c r="AP30" s="134" t="str">
        <f t="shared" si="4"/>
        <v>Cantidad de acciones de control de operativos en materia de urbanismo relacionados con espacio público</v>
      </c>
      <c r="AQ30" s="136">
        <f t="shared" si="5"/>
        <v>24</v>
      </c>
      <c r="AR30" s="193">
        <f>SUM(AL30,AG30,AB30,W30)</f>
        <v>50</v>
      </c>
      <c r="AS30" s="129">
        <v>1</v>
      </c>
      <c r="AT30" s="199" t="s">
        <v>176</v>
      </c>
    </row>
    <row r="31" spans="1:46" s="90" customFormat="1" ht="107.25" customHeight="1" x14ac:dyDescent="0.25">
      <c r="A31" s="91">
        <v>7</v>
      </c>
      <c r="B31" s="106" t="s">
        <v>177</v>
      </c>
      <c r="C31" s="106" t="s">
        <v>178</v>
      </c>
      <c r="D31" s="123" t="s">
        <v>179</v>
      </c>
      <c r="E31" s="122">
        <v>0.06</v>
      </c>
      <c r="F31" s="113" t="s">
        <v>100</v>
      </c>
      <c r="G31" s="127" t="s">
        <v>180</v>
      </c>
      <c r="H31" s="127" t="s">
        <v>181</v>
      </c>
      <c r="I31" s="122">
        <v>0.71</v>
      </c>
      <c r="J31" s="113" t="s">
        <v>182</v>
      </c>
      <c r="K31" s="113" t="s">
        <v>183</v>
      </c>
      <c r="L31" s="128">
        <v>1</v>
      </c>
      <c r="M31" s="128">
        <v>1</v>
      </c>
      <c r="N31" s="128">
        <v>1</v>
      </c>
      <c r="O31" s="128">
        <v>1</v>
      </c>
      <c r="P31" s="122">
        <v>1</v>
      </c>
      <c r="Q31" s="113" t="s">
        <v>63</v>
      </c>
      <c r="R31" s="113" t="s">
        <v>184</v>
      </c>
      <c r="S31" s="113" t="s">
        <v>132</v>
      </c>
      <c r="T31" s="113" t="s">
        <v>185</v>
      </c>
      <c r="U31" s="113"/>
      <c r="V31" s="118">
        <f t="shared" si="0"/>
        <v>1</v>
      </c>
      <c r="W31" s="96">
        <v>0.8</v>
      </c>
      <c r="X31" s="131">
        <f>W31/V31</f>
        <v>0.8</v>
      </c>
      <c r="Y31" s="94" t="s">
        <v>186</v>
      </c>
      <c r="Z31" s="94" t="s">
        <v>187</v>
      </c>
      <c r="AA31" s="132">
        <f t="shared" si="1"/>
        <v>1</v>
      </c>
      <c r="AB31" s="95">
        <v>0.75</v>
      </c>
      <c r="AC31" s="129">
        <f t="shared" si="6"/>
        <v>0.75</v>
      </c>
      <c r="AD31" s="93" t="s">
        <v>188</v>
      </c>
      <c r="AE31" s="93" t="s">
        <v>189</v>
      </c>
      <c r="AF31" s="118">
        <f t="shared" si="2"/>
        <v>1</v>
      </c>
      <c r="AG31" s="96">
        <v>0.79</v>
      </c>
      <c r="AH31" s="173">
        <f t="shared" si="9"/>
        <v>0.79</v>
      </c>
      <c r="AI31" s="93" t="s">
        <v>190</v>
      </c>
      <c r="AJ31" s="93" t="s">
        <v>191</v>
      </c>
      <c r="AK31" s="118">
        <f t="shared" si="3"/>
        <v>1</v>
      </c>
      <c r="AL31" s="96">
        <v>0.88</v>
      </c>
      <c r="AM31" s="129">
        <f t="shared" si="7"/>
        <v>0.88</v>
      </c>
      <c r="AN31" s="93" t="s">
        <v>192</v>
      </c>
      <c r="AO31" s="93" t="s">
        <v>191</v>
      </c>
      <c r="AP31" s="134" t="str">
        <f t="shared" si="4"/>
        <v>Porcentaje del lineamientos de gestión de TIC Impartidas por la DTI del nivel central Cumplidas</v>
      </c>
      <c r="AQ31" s="135">
        <f t="shared" si="5"/>
        <v>1</v>
      </c>
      <c r="AR31" s="97">
        <v>0.88</v>
      </c>
      <c r="AS31" s="129">
        <f t="shared" ref="AS31:AS34" si="10">AR31/AQ31</f>
        <v>0.88</v>
      </c>
      <c r="AT31" s="93" t="s">
        <v>192</v>
      </c>
    </row>
    <row r="32" spans="1:46" s="159" customFormat="1" ht="161.25" customHeight="1" x14ac:dyDescent="0.25">
      <c r="A32" s="139">
        <v>6</v>
      </c>
      <c r="B32" s="140" t="s">
        <v>86</v>
      </c>
      <c r="C32" s="140" t="s">
        <v>193</v>
      </c>
      <c r="D32" s="141" t="s">
        <v>194</v>
      </c>
      <c r="E32" s="142">
        <v>0.04</v>
      </c>
      <c r="F32" s="143" t="s">
        <v>195</v>
      </c>
      <c r="G32" s="144" t="s">
        <v>196</v>
      </c>
      <c r="H32" s="144" t="s">
        <v>197</v>
      </c>
      <c r="I32" s="143">
        <v>1</v>
      </c>
      <c r="J32" s="143" t="s">
        <v>61</v>
      </c>
      <c r="K32" s="143" t="s">
        <v>198</v>
      </c>
      <c r="L32" s="143">
        <v>0</v>
      </c>
      <c r="M32" s="143">
        <v>0</v>
      </c>
      <c r="N32" s="143">
        <v>0</v>
      </c>
      <c r="O32" s="143">
        <v>1</v>
      </c>
      <c r="P32" s="143">
        <f>+SUM(L32:O32)</f>
        <v>1</v>
      </c>
      <c r="Q32" s="143" t="s">
        <v>63</v>
      </c>
      <c r="R32" s="143" t="s">
        <v>199</v>
      </c>
      <c r="S32" s="143" t="s">
        <v>200</v>
      </c>
      <c r="T32" s="145" t="s">
        <v>201</v>
      </c>
      <c r="U32" s="143"/>
      <c r="V32" s="143">
        <v>1</v>
      </c>
      <c r="W32" s="148" t="s">
        <v>67</v>
      </c>
      <c r="X32" s="148" t="s">
        <v>67</v>
      </c>
      <c r="Y32" s="148" t="s">
        <v>67</v>
      </c>
      <c r="Z32" s="148" t="s">
        <v>67</v>
      </c>
      <c r="AA32" s="148" t="s">
        <v>67</v>
      </c>
      <c r="AB32" s="148" t="s">
        <v>67</v>
      </c>
      <c r="AC32" s="148" t="s">
        <v>67</v>
      </c>
      <c r="AD32" s="148" t="s">
        <v>67</v>
      </c>
      <c r="AE32" s="148" t="s">
        <v>67</v>
      </c>
      <c r="AF32" s="151" t="s">
        <v>202</v>
      </c>
      <c r="AG32" s="151" t="s">
        <v>202</v>
      </c>
      <c r="AH32" s="151" t="s">
        <v>202</v>
      </c>
      <c r="AI32" s="147" t="s">
        <v>203</v>
      </c>
      <c r="AJ32" s="147" t="s">
        <v>204</v>
      </c>
      <c r="AK32" s="151">
        <f t="shared" si="3"/>
        <v>1</v>
      </c>
      <c r="AL32" s="200">
        <v>1</v>
      </c>
      <c r="AM32" s="148">
        <v>1</v>
      </c>
      <c r="AN32" s="154" t="s">
        <v>205</v>
      </c>
      <c r="AO32" s="154" t="s">
        <v>206</v>
      </c>
      <c r="AP32" s="155" t="str">
        <f t="shared" si="4"/>
        <v>Propuesta de buena práctica de gestión registrada  por proceso o Alcaldía Local en la herramienta de gestión del conocimiento (AGORA).</v>
      </c>
      <c r="AQ32" s="156">
        <f t="shared" si="5"/>
        <v>1</v>
      </c>
      <c r="AR32" s="201">
        <v>1</v>
      </c>
      <c r="AS32" s="148">
        <f t="shared" si="10"/>
        <v>1</v>
      </c>
      <c r="AT32" s="154" t="s">
        <v>205</v>
      </c>
    </row>
    <row r="33" spans="1:46" s="159" customFormat="1" ht="88.5" customHeight="1" x14ac:dyDescent="0.25">
      <c r="A33" s="139">
        <v>6</v>
      </c>
      <c r="B33" s="140" t="s">
        <v>86</v>
      </c>
      <c r="C33" s="140" t="s">
        <v>193</v>
      </c>
      <c r="D33" s="141" t="s">
        <v>207</v>
      </c>
      <c r="E33" s="142">
        <v>0.04</v>
      </c>
      <c r="F33" s="143" t="s">
        <v>195</v>
      </c>
      <c r="G33" s="144" t="s">
        <v>208</v>
      </c>
      <c r="H33" s="144" t="s">
        <v>209</v>
      </c>
      <c r="I33" s="143" t="s">
        <v>210</v>
      </c>
      <c r="J33" s="143" t="s">
        <v>182</v>
      </c>
      <c r="K33" s="143" t="s">
        <v>211</v>
      </c>
      <c r="L33" s="160">
        <v>1</v>
      </c>
      <c r="M33" s="160">
        <v>1</v>
      </c>
      <c r="N33" s="160">
        <v>1</v>
      </c>
      <c r="O33" s="160">
        <v>1</v>
      </c>
      <c r="P33" s="160">
        <v>1</v>
      </c>
      <c r="Q33" s="143" t="s">
        <v>63</v>
      </c>
      <c r="R33" s="143" t="s">
        <v>212</v>
      </c>
      <c r="S33" s="143" t="s">
        <v>200</v>
      </c>
      <c r="T33" s="143" t="s">
        <v>213</v>
      </c>
      <c r="U33" s="143"/>
      <c r="V33" s="146">
        <f t="shared" si="0"/>
        <v>1</v>
      </c>
      <c r="W33" s="153">
        <v>1</v>
      </c>
      <c r="X33" s="152">
        <f>W33/V33</f>
        <v>1</v>
      </c>
      <c r="Y33" s="149" t="s">
        <v>214</v>
      </c>
      <c r="Z33" s="149" t="s">
        <v>215</v>
      </c>
      <c r="AA33" s="161">
        <f t="shared" si="1"/>
        <v>1</v>
      </c>
      <c r="AB33" s="150">
        <v>1</v>
      </c>
      <c r="AC33" s="148">
        <f t="shared" si="6"/>
        <v>1</v>
      </c>
      <c r="AD33" s="147" t="s">
        <v>216</v>
      </c>
      <c r="AE33" s="147" t="s">
        <v>217</v>
      </c>
      <c r="AF33" s="146">
        <f t="shared" si="2"/>
        <v>1</v>
      </c>
      <c r="AG33" s="153">
        <v>0.53</v>
      </c>
      <c r="AH33" s="174">
        <f t="shared" si="9"/>
        <v>0.53</v>
      </c>
      <c r="AI33" s="147" t="s">
        <v>218</v>
      </c>
      <c r="AJ33" s="147" t="s">
        <v>219</v>
      </c>
      <c r="AK33" s="146">
        <f t="shared" si="3"/>
        <v>1</v>
      </c>
      <c r="AL33" s="153">
        <v>0.79</v>
      </c>
      <c r="AM33" s="148">
        <f t="shared" si="7"/>
        <v>0.79</v>
      </c>
      <c r="AN33" s="147" t="s">
        <v>220</v>
      </c>
      <c r="AO33" s="147" t="s">
        <v>219</v>
      </c>
      <c r="AP33" s="155" t="str">
        <f t="shared" si="4"/>
        <v>Acciones correctivas documentadas y vigentes</v>
      </c>
      <c r="AQ33" s="162">
        <f t="shared" si="5"/>
        <v>1</v>
      </c>
      <c r="AR33" s="157">
        <v>0.79</v>
      </c>
      <c r="AS33" s="148">
        <f t="shared" si="10"/>
        <v>0.79</v>
      </c>
      <c r="AT33" s="147" t="s">
        <v>220</v>
      </c>
    </row>
    <row r="34" spans="1:46" s="159" customFormat="1" ht="101.25" customHeight="1" x14ac:dyDescent="0.25">
      <c r="A34" s="139">
        <v>6</v>
      </c>
      <c r="B34" s="140" t="s">
        <v>86</v>
      </c>
      <c r="C34" s="140" t="s">
        <v>193</v>
      </c>
      <c r="D34" s="141" t="s">
        <v>221</v>
      </c>
      <c r="E34" s="142">
        <v>0.04</v>
      </c>
      <c r="F34" s="143" t="s">
        <v>195</v>
      </c>
      <c r="G34" s="141" t="s">
        <v>222</v>
      </c>
      <c r="H34" s="141" t="s">
        <v>223</v>
      </c>
      <c r="I34" s="143">
        <v>1124</v>
      </c>
      <c r="J34" s="143" t="s">
        <v>61</v>
      </c>
      <c r="K34" s="143" t="s">
        <v>224</v>
      </c>
      <c r="L34" s="160">
        <v>0</v>
      </c>
      <c r="M34" s="160">
        <v>0</v>
      </c>
      <c r="N34" s="160">
        <v>0</v>
      </c>
      <c r="O34" s="160">
        <v>1</v>
      </c>
      <c r="P34" s="163">
        <v>1</v>
      </c>
      <c r="Q34" s="143" t="s">
        <v>63</v>
      </c>
      <c r="R34" s="143" t="s">
        <v>225</v>
      </c>
      <c r="S34" s="143" t="s">
        <v>200</v>
      </c>
      <c r="T34" s="143" t="s">
        <v>226</v>
      </c>
      <c r="U34" s="143"/>
      <c r="V34" s="151" t="s">
        <v>202</v>
      </c>
      <c r="W34" s="151" t="s">
        <v>202</v>
      </c>
      <c r="X34" s="151" t="s">
        <v>202</v>
      </c>
      <c r="Y34" s="149" t="s">
        <v>227</v>
      </c>
      <c r="Z34" s="149" t="s">
        <v>228</v>
      </c>
      <c r="AA34" s="151" t="s">
        <v>202</v>
      </c>
      <c r="AB34" s="151" t="s">
        <v>202</v>
      </c>
      <c r="AC34" s="151" t="s">
        <v>202</v>
      </c>
      <c r="AD34" s="147" t="s">
        <v>229</v>
      </c>
      <c r="AE34" s="147" t="s">
        <v>230</v>
      </c>
      <c r="AF34" s="151" t="s">
        <v>202</v>
      </c>
      <c r="AG34" s="151" t="s">
        <v>202</v>
      </c>
      <c r="AH34" s="151" t="s">
        <v>202</v>
      </c>
      <c r="AI34" s="147" t="s">
        <v>231</v>
      </c>
      <c r="AJ34" s="151" t="s">
        <v>202</v>
      </c>
      <c r="AK34" s="146">
        <f t="shared" si="3"/>
        <v>1</v>
      </c>
      <c r="AL34" s="153">
        <v>0.95920000000000005</v>
      </c>
      <c r="AM34" s="148">
        <f t="shared" si="7"/>
        <v>0.95920000000000005</v>
      </c>
      <c r="AN34" s="154" t="s">
        <v>232</v>
      </c>
      <c r="AO34" s="154" t="s">
        <v>228</v>
      </c>
      <c r="AP34" s="155" t="str">
        <f t="shared" si="4"/>
        <v xml:space="preserve">Porcentaje de requerimientos ciudadanos con respuesta de fondo con corte a 31 de diciembre de 2018, según verificación efectuada por el proceso de Servicio a la Ciudadanía </v>
      </c>
      <c r="AQ34" s="162">
        <f t="shared" si="5"/>
        <v>1</v>
      </c>
      <c r="AR34" s="157">
        <v>0.96</v>
      </c>
      <c r="AS34" s="148">
        <f t="shared" si="10"/>
        <v>0.96</v>
      </c>
      <c r="AT34" s="158" t="s">
        <v>233</v>
      </c>
    </row>
    <row r="35" spans="1:46" s="159" customFormat="1" ht="99.75" customHeight="1" x14ac:dyDescent="0.25">
      <c r="A35" s="139">
        <v>6</v>
      </c>
      <c r="B35" s="140" t="s">
        <v>86</v>
      </c>
      <c r="C35" s="140" t="s">
        <v>193</v>
      </c>
      <c r="D35" s="141" t="s">
        <v>234</v>
      </c>
      <c r="E35" s="142">
        <v>0.04</v>
      </c>
      <c r="F35" s="143" t="s">
        <v>195</v>
      </c>
      <c r="G35" s="144" t="s">
        <v>235</v>
      </c>
      <c r="H35" s="141" t="s">
        <v>236</v>
      </c>
      <c r="I35" s="143" t="s">
        <v>210</v>
      </c>
      <c r="J35" s="143" t="s">
        <v>182</v>
      </c>
      <c r="K35" s="143" t="s">
        <v>237</v>
      </c>
      <c r="L35" s="164">
        <v>0</v>
      </c>
      <c r="M35" s="164">
        <v>0.7</v>
      </c>
      <c r="N35" s="164">
        <v>0</v>
      </c>
      <c r="O35" s="164">
        <v>0.7</v>
      </c>
      <c r="P35" s="164">
        <v>0.7</v>
      </c>
      <c r="Q35" s="143" t="s">
        <v>63</v>
      </c>
      <c r="R35" s="143" t="s">
        <v>238</v>
      </c>
      <c r="S35" s="143" t="s">
        <v>200</v>
      </c>
      <c r="T35" s="143" t="s">
        <v>239</v>
      </c>
      <c r="U35" s="143"/>
      <c r="V35" s="148" t="s">
        <v>67</v>
      </c>
      <c r="W35" s="148" t="s">
        <v>67</v>
      </c>
      <c r="X35" s="148" t="s">
        <v>67</v>
      </c>
      <c r="Y35" s="148" t="s">
        <v>67</v>
      </c>
      <c r="Z35" s="148" t="s">
        <v>67</v>
      </c>
      <c r="AA35" s="161">
        <f t="shared" si="1"/>
        <v>0.7</v>
      </c>
      <c r="AB35" s="150">
        <v>0.45</v>
      </c>
      <c r="AC35" s="148">
        <f t="shared" si="6"/>
        <v>0.6428571428571429</v>
      </c>
      <c r="AD35" s="147" t="s">
        <v>240</v>
      </c>
      <c r="AE35" s="147"/>
      <c r="AF35" s="146" t="s">
        <v>71</v>
      </c>
      <c r="AG35" s="146" t="s">
        <v>71</v>
      </c>
      <c r="AH35" s="175" t="s">
        <v>71</v>
      </c>
      <c r="AI35" s="146" t="s">
        <v>71</v>
      </c>
      <c r="AJ35" s="146" t="s">
        <v>71</v>
      </c>
      <c r="AK35" s="146">
        <f t="shared" si="3"/>
        <v>0.7</v>
      </c>
      <c r="AL35" s="153">
        <v>0.71</v>
      </c>
      <c r="AM35" s="148">
        <v>1</v>
      </c>
      <c r="AN35" s="202" t="s">
        <v>241</v>
      </c>
      <c r="AO35" s="203" t="s">
        <v>242</v>
      </c>
      <c r="AP35" s="155" t="str">
        <f t="shared" si="4"/>
        <v>Cumplimiento de criterios ambientales</v>
      </c>
      <c r="AQ35" s="162">
        <f t="shared" si="5"/>
        <v>0.7</v>
      </c>
      <c r="AR35" s="153">
        <v>0.71</v>
      </c>
      <c r="AS35" s="148">
        <v>1</v>
      </c>
      <c r="AT35" s="202" t="s">
        <v>241</v>
      </c>
    </row>
    <row r="36" spans="1:46" s="159" customFormat="1" ht="86.25" customHeight="1" x14ac:dyDescent="0.25">
      <c r="A36" s="139">
        <v>6</v>
      </c>
      <c r="B36" s="140" t="s">
        <v>86</v>
      </c>
      <c r="C36" s="140" t="s">
        <v>193</v>
      </c>
      <c r="D36" s="141" t="s">
        <v>243</v>
      </c>
      <c r="E36" s="142">
        <v>0.04</v>
      </c>
      <c r="F36" s="143" t="s">
        <v>195</v>
      </c>
      <c r="G36" s="143" t="s">
        <v>244</v>
      </c>
      <c r="H36" s="144" t="s">
        <v>245</v>
      </c>
      <c r="I36" s="143" t="s">
        <v>210</v>
      </c>
      <c r="J36" s="143" t="s">
        <v>182</v>
      </c>
      <c r="K36" s="143" t="s">
        <v>246</v>
      </c>
      <c r="L36" s="164">
        <v>0</v>
      </c>
      <c r="M36" s="164">
        <v>0</v>
      </c>
      <c r="N36" s="164">
        <v>0</v>
      </c>
      <c r="O36" s="164">
        <v>0.8</v>
      </c>
      <c r="P36" s="164">
        <v>0.8</v>
      </c>
      <c r="Q36" s="143" t="s">
        <v>63</v>
      </c>
      <c r="R36" s="143" t="s">
        <v>238</v>
      </c>
      <c r="S36" s="143" t="s">
        <v>200</v>
      </c>
      <c r="T36" s="143" t="s">
        <v>238</v>
      </c>
      <c r="U36" s="143"/>
      <c r="V36" s="148" t="s">
        <v>67</v>
      </c>
      <c r="W36" s="148" t="s">
        <v>67</v>
      </c>
      <c r="X36" s="148" t="s">
        <v>67</v>
      </c>
      <c r="Y36" s="148" t="s">
        <v>67</v>
      </c>
      <c r="Z36" s="148" t="s">
        <v>67</v>
      </c>
      <c r="AA36" s="148" t="s">
        <v>67</v>
      </c>
      <c r="AB36" s="148" t="s">
        <v>67</v>
      </c>
      <c r="AC36" s="148" t="s">
        <v>67</v>
      </c>
      <c r="AD36" s="148" t="s">
        <v>67</v>
      </c>
      <c r="AE36" s="148" t="s">
        <v>67</v>
      </c>
      <c r="AF36" s="146" t="s">
        <v>71</v>
      </c>
      <c r="AG36" s="146" t="s">
        <v>71</v>
      </c>
      <c r="AH36" s="175" t="s">
        <v>71</v>
      </c>
      <c r="AI36" s="146" t="s">
        <v>71</v>
      </c>
      <c r="AJ36" s="146" t="s">
        <v>71</v>
      </c>
      <c r="AK36" s="146">
        <f t="shared" si="3"/>
        <v>0.8</v>
      </c>
      <c r="AL36" s="153">
        <v>0.53549999999999998</v>
      </c>
      <c r="AM36" s="148">
        <f t="shared" si="7"/>
        <v>0.66937499999999994</v>
      </c>
      <c r="AN36" s="202" t="s">
        <v>247</v>
      </c>
      <c r="AO36" s="203" t="s">
        <v>248</v>
      </c>
      <c r="AP36" s="155" t="str">
        <f t="shared" si="4"/>
        <v>Nivel de conocimientos de MIPG</v>
      </c>
      <c r="AQ36" s="162">
        <f t="shared" si="5"/>
        <v>0.8</v>
      </c>
      <c r="AR36" s="153">
        <v>0.53549999999999998</v>
      </c>
      <c r="AS36" s="148">
        <f t="shared" ref="AS36" si="11">AR36/AQ36</f>
        <v>0.66937499999999994</v>
      </c>
      <c r="AT36" s="202" t="s">
        <v>247</v>
      </c>
    </row>
    <row r="37" spans="1:46" ht="42.75" customHeight="1" thickBot="1" x14ac:dyDescent="0.3">
      <c r="A37" s="65"/>
      <c r="B37" s="252" t="s">
        <v>249</v>
      </c>
      <c r="C37" s="253"/>
      <c r="D37" s="253"/>
      <c r="E37" s="100">
        <f>SUM(E20:E36)</f>
        <v>1.0000000000000002</v>
      </c>
      <c r="F37" s="83"/>
      <c r="G37" s="98"/>
      <c r="H37" s="99"/>
      <c r="I37" s="99"/>
      <c r="J37" s="102"/>
      <c r="K37" s="99"/>
      <c r="L37" s="99"/>
      <c r="M37" s="99"/>
      <c r="N37" s="99"/>
      <c r="O37" s="99"/>
      <c r="P37" s="53"/>
      <c r="Q37" s="99"/>
      <c r="R37" s="99"/>
      <c r="S37" s="99"/>
      <c r="T37" s="99"/>
      <c r="U37" s="99"/>
      <c r="V37" s="272" t="s">
        <v>250</v>
      </c>
      <c r="W37" s="272"/>
      <c r="X37" s="138">
        <f>AVERAGE(X20:X36)</f>
        <v>0.97142857142857142</v>
      </c>
      <c r="Y37" s="67"/>
      <c r="Z37" s="66"/>
      <c r="AA37" s="271" t="s">
        <v>251</v>
      </c>
      <c r="AB37" s="271"/>
      <c r="AC37" s="167">
        <f>AVERAGE(AC20:AC36)</f>
        <v>0.81026122448979598</v>
      </c>
      <c r="AD37" s="67"/>
      <c r="AE37" s="66"/>
      <c r="AF37" s="272" t="s">
        <v>252</v>
      </c>
      <c r="AG37" s="272"/>
      <c r="AH37" s="138">
        <f>AVERAGE(AH20:AH36)</f>
        <v>0.87262698412698414</v>
      </c>
      <c r="AI37" s="67"/>
      <c r="AJ37" s="68"/>
      <c r="AK37" s="243" t="s">
        <v>253</v>
      </c>
      <c r="AL37" s="243"/>
      <c r="AM37" s="207">
        <f>AVERAGE(AM20:AM36)</f>
        <v>0.9285087993421054</v>
      </c>
      <c r="AN37" s="67"/>
      <c r="AO37" s="264" t="s">
        <v>254</v>
      </c>
      <c r="AP37" s="265"/>
      <c r="AQ37" s="266"/>
      <c r="AR37" s="69">
        <f>AVERAGE(AS20:AS36)</f>
        <v>0.87393769349845218</v>
      </c>
      <c r="AS37" s="69"/>
      <c r="AT37" s="70"/>
    </row>
    <row r="38" spans="1:46" ht="31.5" customHeight="1" x14ac:dyDescent="0.25">
      <c r="A38" s="3"/>
      <c r="B38" s="6"/>
      <c r="C38" s="6"/>
      <c r="D38" s="76"/>
      <c r="E38" s="101"/>
      <c r="F38" s="6"/>
      <c r="G38" s="6"/>
      <c r="H38" s="7"/>
      <c r="I38" s="7"/>
      <c r="J38" s="103"/>
      <c r="K38" s="7"/>
      <c r="L38" s="7"/>
      <c r="M38" s="7"/>
      <c r="N38" s="7"/>
      <c r="O38" s="7"/>
      <c r="P38" s="7"/>
      <c r="Q38" s="7"/>
      <c r="R38" s="7"/>
      <c r="S38" s="1"/>
      <c r="T38" s="1"/>
      <c r="U38" s="1"/>
      <c r="V38" s="234"/>
      <c r="W38" s="234"/>
      <c r="X38" s="47"/>
      <c r="Y38" s="10"/>
      <c r="Z38" s="10"/>
      <c r="AA38" s="234"/>
      <c r="AB38" s="234"/>
      <c r="AC38" s="47"/>
      <c r="AD38" s="10"/>
      <c r="AE38" s="10"/>
      <c r="AF38" s="234"/>
      <c r="AG38" s="234"/>
      <c r="AH38" s="47"/>
      <c r="AI38" s="10"/>
      <c r="AJ38" s="10"/>
      <c r="AK38" s="234"/>
      <c r="AL38" s="234"/>
      <c r="AM38" s="47"/>
      <c r="AN38" s="10"/>
      <c r="AO38" s="10"/>
      <c r="AP38" s="234"/>
      <c r="AQ38" s="234"/>
      <c r="AR38" s="234"/>
      <c r="AS38" s="47"/>
      <c r="AT38" s="10"/>
    </row>
    <row r="39" spans="1:46" ht="31.5" customHeight="1" thickBot="1" x14ac:dyDescent="0.3">
      <c r="A39" s="3"/>
      <c r="B39" s="6"/>
      <c r="C39" s="6"/>
      <c r="D39" s="76"/>
      <c r="E39" s="101"/>
      <c r="F39" s="6"/>
      <c r="G39" s="6"/>
      <c r="H39" s="7"/>
      <c r="I39" s="7"/>
      <c r="J39" s="103"/>
      <c r="K39" s="7"/>
      <c r="L39" s="7"/>
      <c r="M39" s="7"/>
      <c r="N39" s="7"/>
      <c r="O39" s="7"/>
      <c r="P39" s="7"/>
      <c r="Q39" s="7"/>
      <c r="R39" s="7"/>
      <c r="S39" s="1"/>
      <c r="T39" s="1"/>
      <c r="U39" s="1"/>
      <c r="V39" s="234"/>
      <c r="W39" s="234"/>
      <c r="X39" s="51"/>
      <c r="Y39" s="10"/>
      <c r="Z39" s="10"/>
      <c r="AA39" s="234"/>
      <c r="AB39" s="234"/>
      <c r="AC39" s="51"/>
      <c r="AD39" s="10"/>
      <c r="AE39" s="10"/>
      <c r="AF39" s="234"/>
      <c r="AG39" s="234"/>
      <c r="AH39" s="52"/>
      <c r="AI39" s="10"/>
      <c r="AJ39" s="10"/>
      <c r="AK39" s="234"/>
      <c r="AL39" s="234"/>
      <c r="AM39" s="52"/>
      <c r="AN39" s="10"/>
      <c r="AO39" s="10"/>
      <c r="AP39" s="234"/>
      <c r="AQ39" s="234"/>
      <c r="AR39" s="234"/>
      <c r="AS39" s="52"/>
      <c r="AT39" s="10"/>
    </row>
    <row r="40" spans="1:46" ht="31.5" customHeight="1" x14ac:dyDescent="0.25">
      <c r="A40" s="3"/>
      <c r="B40" s="257" t="s">
        <v>255</v>
      </c>
      <c r="C40" s="258"/>
      <c r="D40" s="259"/>
      <c r="E40" s="50"/>
      <c r="F40" s="230" t="s">
        <v>256</v>
      </c>
      <c r="G40" s="231"/>
      <c r="H40" s="231"/>
      <c r="I40" s="232"/>
      <c r="J40" s="230" t="s">
        <v>257</v>
      </c>
      <c r="K40" s="231"/>
      <c r="L40" s="231"/>
      <c r="M40" s="231"/>
      <c r="N40" s="231"/>
      <c r="O40" s="231"/>
      <c r="P40" s="232"/>
      <c r="Q40" s="7"/>
      <c r="R40" s="7"/>
      <c r="S40" s="1"/>
      <c r="T40" s="1"/>
      <c r="U40" s="1"/>
      <c r="V40" s="234"/>
      <c r="W40" s="234"/>
      <c r="X40" s="51"/>
      <c r="Y40" s="10"/>
      <c r="Z40" s="10"/>
      <c r="AA40" s="234"/>
      <c r="AB40" s="234"/>
      <c r="AC40" s="51"/>
      <c r="AD40" s="10"/>
      <c r="AE40" s="10"/>
      <c r="AF40" s="234"/>
      <c r="AG40" s="234"/>
      <c r="AH40" s="170"/>
      <c r="AI40" s="10"/>
      <c r="AJ40" s="10"/>
      <c r="AK40" s="234"/>
      <c r="AL40" s="234"/>
      <c r="AM40" s="52"/>
      <c r="AN40" s="10"/>
      <c r="AO40" s="10"/>
      <c r="AP40" s="234"/>
      <c r="AQ40" s="234"/>
      <c r="AR40" s="234"/>
      <c r="AS40" s="52"/>
      <c r="AT40" s="10"/>
    </row>
    <row r="41" spans="1:46" ht="31.5" customHeight="1" x14ac:dyDescent="0.25">
      <c r="A41" s="3"/>
      <c r="B41" s="210" t="s">
        <v>258</v>
      </c>
      <c r="C41" s="211"/>
      <c r="D41" s="77"/>
      <c r="E41" s="189"/>
      <c r="F41" s="254" t="s">
        <v>258</v>
      </c>
      <c r="G41" s="255"/>
      <c r="H41" s="255"/>
      <c r="I41" s="256"/>
      <c r="J41" s="254" t="s">
        <v>258</v>
      </c>
      <c r="K41" s="255"/>
      <c r="L41" s="255"/>
      <c r="M41" s="255"/>
      <c r="N41" s="255"/>
      <c r="O41" s="255"/>
      <c r="P41" s="256"/>
      <c r="Q41" s="7"/>
      <c r="R41" s="7"/>
      <c r="S41" s="1"/>
      <c r="T41" s="1"/>
      <c r="U41" s="1"/>
      <c r="V41" s="244"/>
      <c r="W41" s="244"/>
      <c r="X41" s="47"/>
      <c r="Y41" s="10"/>
      <c r="Z41" s="10"/>
      <c r="AA41" s="244"/>
      <c r="AB41" s="244"/>
      <c r="AC41" s="47"/>
      <c r="AD41" s="10"/>
      <c r="AE41" s="10"/>
      <c r="AF41" s="244"/>
      <c r="AG41" s="244"/>
      <c r="AH41" s="47"/>
      <c r="AI41" s="10"/>
      <c r="AJ41" s="10"/>
      <c r="AK41" s="244"/>
      <c r="AL41" s="244"/>
      <c r="AM41" s="47"/>
      <c r="AN41" s="10"/>
      <c r="AO41" s="10"/>
      <c r="AP41" s="244"/>
      <c r="AQ41" s="244"/>
      <c r="AR41" s="244"/>
      <c r="AS41" s="47"/>
      <c r="AT41" s="10"/>
    </row>
    <row r="42" spans="1:46" ht="31.5" customHeight="1" x14ac:dyDescent="0.25">
      <c r="A42" s="3"/>
      <c r="B42" s="228"/>
      <c r="C42" s="229"/>
      <c r="D42" s="77"/>
      <c r="E42" s="183"/>
      <c r="F42" s="230"/>
      <c r="G42" s="231"/>
      <c r="H42" s="230"/>
      <c r="I42" s="231"/>
      <c r="J42" s="230"/>
      <c r="K42" s="231"/>
      <c r="L42" s="231"/>
      <c r="M42" s="231"/>
      <c r="N42" s="231"/>
      <c r="O42" s="231"/>
      <c r="P42" s="232"/>
      <c r="Q42" s="7"/>
      <c r="R42" s="7"/>
      <c r="S42" s="1"/>
      <c r="T42" s="1"/>
      <c r="U42" s="1"/>
      <c r="V42" s="1"/>
      <c r="W42" s="1"/>
      <c r="X42" s="8"/>
      <c r="Y42" s="1"/>
      <c r="Z42" s="1"/>
      <c r="AA42" s="1"/>
      <c r="AB42" s="1"/>
      <c r="AC42" s="8"/>
      <c r="AD42" s="1"/>
      <c r="AE42" s="1"/>
      <c r="AF42" s="1"/>
      <c r="AG42" s="1"/>
      <c r="AH42" s="8"/>
      <c r="AI42" s="1"/>
      <c r="AJ42" s="1"/>
      <c r="AK42" s="1"/>
      <c r="AL42" s="1"/>
      <c r="AM42" s="8"/>
      <c r="AN42" s="1"/>
      <c r="AO42" s="1"/>
      <c r="AP42" s="1"/>
      <c r="AQ42" s="1"/>
      <c r="AR42" s="1"/>
      <c r="AS42" s="8"/>
      <c r="AT42" s="1"/>
    </row>
    <row r="43" spans="1:46" ht="31.5" customHeight="1" x14ac:dyDescent="0.25">
      <c r="A43" s="3"/>
      <c r="B43" s="228"/>
      <c r="C43" s="229"/>
      <c r="D43" s="77"/>
      <c r="E43" s="183"/>
      <c r="F43" s="230"/>
      <c r="G43" s="231"/>
      <c r="H43" s="231"/>
      <c r="I43" s="232"/>
      <c r="J43" s="228"/>
      <c r="K43" s="229"/>
      <c r="L43" s="229"/>
      <c r="M43" s="229"/>
      <c r="N43" s="229"/>
      <c r="O43" s="229"/>
      <c r="P43" s="233"/>
      <c r="Q43" s="7"/>
      <c r="R43" s="7"/>
      <c r="S43" s="1"/>
      <c r="T43" s="1"/>
      <c r="U43" s="1"/>
      <c r="V43" s="1"/>
      <c r="W43" s="1"/>
      <c r="X43" s="8"/>
      <c r="Y43" s="1"/>
      <c r="Z43" s="1"/>
      <c r="AA43" s="1"/>
      <c r="AB43" s="1"/>
      <c r="AC43" s="8"/>
      <c r="AD43" s="1"/>
      <c r="AE43" s="1"/>
      <c r="AF43" s="1"/>
      <c r="AG43" s="1"/>
      <c r="AH43" s="8"/>
      <c r="AI43" s="1"/>
      <c r="AJ43" s="1"/>
      <c r="AK43" s="1"/>
      <c r="AL43" s="1"/>
      <c r="AM43" s="8"/>
      <c r="AN43" s="1"/>
      <c r="AO43" s="1"/>
      <c r="AP43" s="1"/>
      <c r="AQ43" s="1"/>
      <c r="AR43" s="1"/>
      <c r="AS43" s="8"/>
      <c r="AT43" s="1"/>
    </row>
    <row r="48" spans="1:46" ht="31.5" customHeight="1" x14ac:dyDescent="0.25">
      <c r="A48" s="48"/>
    </row>
  </sheetData>
  <mergeCells count="109">
    <mergeCell ref="I5:X5"/>
    <mergeCell ref="Y5:AN5"/>
    <mergeCell ref="I6:X6"/>
    <mergeCell ref="Y6:AN6"/>
    <mergeCell ref="I7:X7"/>
    <mergeCell ref="AF13:AG13"/>
    <mergeCell ref="C3:H3"/>
    <mergeCell ref="E4:H4"/>
    <mergeCell ref="E5:H5"/>
    <mergeCell ref="E6:H6"/>
    <mergeCell ref="E7:H7"/>
    <mergeCell ref="E12:H12"/>
    <mergeCell ref="A1:H1"/>
    <mergeCell ref="A2:H2"/>
    <mergeCell ref="I1:X1"/>
    <mergeCell ref="Y1:AN1"/>
    <mergeCell ref="I2:X2"/>
    <mergeCell ref="Y2:AN2"/>
    <mergeCell ref="I3:X3"/>
    <mergeCell ref="Y3:AN3"/>
    <mergeCell ref="I4:X4"/>
    <mergeCell ref="Y4:AN4"/>
    <mergeCell ref="AA37:AB37"/>
    <mergeCell ref="V37:W37"/>
    <mergeCell ref="AF37:AG37"/>
    <mergeCell ref="F40:I40"/>
    <mergeCell ref="J40:P40"/>
    <mergeCell ref="V40:W40"/>
    <mergeCell ref="AA40:AB40"/>
    <mergeCell ref="AF40:AG40"/>
    <mergeCell ref="J42:P42"/>
    <mergeCell ref="F42:G42"/>
    <mergeCell ref="H42:I42"/>
    <mergeCell ref="J41:P41"/>
    <mergeCell ref="V38:W38"/>
    <mergeCell ref="AP40:AR40"/>
    <mergeCell ref="AP41:AR41"/>
    <mergeCell ref="AP39:AR39"/>
    <mergeCell ref="AK39:AL39"/>
    <mergeCell ref="AF39:AG39"/>
    <mergeCell ref="AA39:AB39"/>
    <mergeCell ref="AF38:AG38"/>
    <mergeCell ref="AK38:AL38"/>
    <mergeCell ref="AP38:AR38"/>
    <mergeCell ref="AA38:AB38"/>
    <mergeCell ref="AA41:AB41"/>
    <mergeCell ref="AF41:AG41"/>
    <mergeCell ref="AC17:AC18"/>
    <mergeCell ref="AD17:AD18"/>
    <mergeCell ref="AE17:AE18"/>
    <mergeCell ref="AP17:AR17"/>
    <mergeCell ref="AO17:AO18"/>
    <mergeCell ref="AK15:AO15"/>
    <mergeCell ref="AP15:AT15"/>
    <mergeCell ref="AO37:AQ37"/>
    <mergeCell ref="AS17:AS18"/>
    <mergeCell ref="AT17:AT18"/>
    <mergeCell ref="AN17:AN18"/>
    <mergeCell ref="AK16:AO16"/>
    <mergeCell ref="AP16:AT16"/>
    <mergeCell ref="AF17:AG17"/>
    <mergeCell ref="B43:C43"/>
    <mergeCell ref="F43:I43"/>
    <mergeCell ref="J43:P43"/>
    <mergeCell ref="AK40:AL40"/>
    <mergeCell ref="V17:W17"/>
    <mergeCell ref="X17:X18"/>
    <mergeCell ref="Y17:Y18"/>
    <mergeCell ref="D17:S17"/>
    <mergeCell ref="Z17:Z18"/>
    <mergeCell ref="AA17:AB17"/>
    <mergeCell ref="AH17:AH18"/>
    <mergeCell ref="AI17:AI18"/>
    <mergeCell ref="AJ17:AJ18"/>
    <mergeCell ref="AK37:AL37"/>
    <mergeCell ref="AK17:AL17"/>
    <mergeCell ref="AK41:AL41"/>
    <mergeCell ref="B42:C42"/>
    <mergeCell ref="A15:B17"/>
    <mergeCell ref="C18:C19"/>
    <mergeCell ref="B37:D37"/>
    <mergeCell ref="F41:I41"/>
    <mergeCell ref="V41:W41"/>
    <mergeCell ref="V39:W39"/>
    <mergeCell ref="B40:D40"/>
    <mergeCell ref="B41:C41"/>
    <mergeCell ref="AP7:AT7"/>
    <mergeCell ref="AK13:AL13"/>
    <mergeCell ref="V13:W13"/>
    <mergeCell ref="AP8:AT8"/>
    <mergeCell ref="AP13:AR13"/>
    <mergeCell ref="Y7:AN7"/>
    <mergeCell ref="I8:X8"/>
    <mergeCell ref="Y8:AN8"/>
    <mergeCell ref="AF15:AJ15"/>
    <mergeCell ref="D13:K13"/>
    <mergeCell ref="L13:O13"/>
    <mergeCell ref="D15:U16"/>
    <mergeCell ref="AA13:AB13"/>
    <mergeCell ref="V15:Z15"/>
    <mergeCell ref="AA15:AE15"/>
    <mergeCell ref="AF16:AJ16"/>
    <mergeCell ref="V16:Z16"/>
    <mergeCell ref="AA16:AE16"/>
    <mergeCell ref="E11:H11"/>
    <mergeCell ref="E10:H10"/>
    <mergeCell ref="E9:H9"/>
    <mergeCell ref="E8:H8"/>
    <mergeCell ref="AM17:AM18"/>
  </mergeCells>
  <conditionalFormatting sqref="AH40:AH41 AM40:AM41 AS40:AS41 AC40:AC41 X40:X41 X37:Y37 AC37:AD37 AH37:AI37 AN37 AR37:AT37 AM38 X20:X33 AH20:AH33 AS20:AS21 AC20:AC33 V36:Z36 X35:Z35 AH36:AJ36 AH35:AH38 AC35:AC38 X35:X38 AF20:AO20 AS28:AS34 AS37:AS38">
    <cfRule type="containsText" dxfId="115" priority="387" operator="containsText" text="N/A">
      <formula>NOT(ISERROR(SEARCH("N/A",V20)))</formula>
    </cfRule>
    <cfRule type="cellIs" dxfId="114" priority="388" operator="between">
      <formula>#REF!</formula>
      <formula>#REF!</formula>
    </cfRule>
    <cfRule type="cellIs" dxfId="113" priority="389" operator="between">
      <formula>#REF!</formula>
      <formula>#REF!</formula>
    </cfRule>
    <cfRule type="cellIs" dxfId="112" priority="390" operator="between">
      <formula>#REF!</formula>
      <formula>#REF!</formula>
    </cfRule>
  </conditionalFormatting>
  <conditionalFormatting sqref="AH41 AH38 AM41 AM38 AS41 AS38 AC41 AC38 X41 X38">
    <cfRule type="containsText" dxfId="111" priority="451" operator="containsText" text="N/A">
      <formula>NOT(ISERROR(SEARCH("N/A",X38)))</formula>
    </cfRule>
    <cfRule type="cellIs" dxfId="110" priority="452" operator="between">
      <formula>$B$16</formula>
      <formula>#REF!</formula>
    </cfRule>
    <cfRule type="cellIs" dxfId="109" priority="453" operator="between">
      <formula>$B$14</formula>
      <formula>#REF!</formula>
    </cfRule>
    <cfRule type="cellIs" dxfId="108" priority="454" operator="between">
      <formula>#REF!</formula>
      <formula>#REF!</formula>
    </cfRule>
  </conditionalFormatting>
  <conditionalFormatting sqref="AS38 AH38 AH41 AM38 AM41 AS41 AC38 AC41 X38 X41">
    <cfRule type="containsText" dxfId="107" priority="491" operator="containsText" text="N/A">
      <formula>NOT(ISERROR(SEARCH("N/A",X38)))</formula>
    </cfRule>
    <cfRule type="cellIs" dxfId="106" priority="492" operator="between">
      <formula>#REF!</formula>
      <formula>#REF!</formula>
    </cfRule>
    <cfRule type="cellIs" dxfId="105" priority="493" operator="between">
      <formula>$B$14</formula>
      <formula>#REF!</formula>
    </cfRule>
    <cfRule type="cellIs" dxfId="104" priority="494" operator="between">
      <formula>#REF!</formula>
      <formula>#REF!</formula>
    </cfRule>
  </conditionalFormatting>
  <conditionalFormatting sqref="Y37">
    <cfRule type="colorScale" priority="166">
      <colorScale>
        <cfvo type="min"/>
        <cfvo type="percentile" val="50"/>
        <cfvo type="max"/>
        <color rgb="FFF8696B"/>
        <color rgb="FFFFEB84"/>
        <color rgb="FF63BE7B"/>
      </colorScale>
    </cfRule>
  </conditionalFormatting>
  <conditionalFormatting sqref="AD37">
    <cfRule type="colorScale" priority="165">
      <colorScale>
        <cfvo type="min"/>
        <cfvo type="percentile" val="50"/>
        <cfvo type="max"/>
        <color rgb="FFF8696B"/>
        <color rgb="FFFFEB84"/>
        <color rgb="FF63BE7B"/>
      </colorScale>
    </cfRule>
  </conditionalFormatting>
  <conditionalFormatting sqref="AI37">
    <cfRule type="colorScale" priority="164">
      <colorScale>
        <cfvo type="min"/>
        <cfvo type="percentile" val="50"/>
        <cfvo type="max"/>
        <color rgb="FFF8696B"/>
        <color rgb="FFFFEB84"/>
        <color rgb="FF63BE7B"/>
      </colorScale>
    </cfRule>
  </conditionalFormatting>
  <conditionalFormatting sqref="AN37">
    <cfRule type="colorScale" priority="163">
      <colorScale>
        <cfvo type="min"/>
        <cfvo type="percentile" val="50"/>
        <cfvo type="max"/>
        <color rgb="FFF8696B"/>
        <color rgb="FFFFEB84"/>
        <color rgb="FF63BE7B"/>
      </colorScale>
    </cfRule>
  </conditionalFormatting>
  <conditionalFormatting sqref="AS37">
    <cfRule type="colorScale" priority="162">
      <colorScale>
        <cfvo type="min"/>
        <cfvo type="percentile" val="50"/>
        <cfvo type="max"/>
        <color rgb="FFF8696B"/>
        <color rgb="FFFFEB84"/>
        <color rgb="FF63BE7B"/>
      </colorScale>
    </cfRule>
  </conditionalFormatting>
  <conditionalFormatting sqref="X37">
    <cfRule type="colorScale" priority="153">
      <colorScale>
        <cfvo type="min"/>
        <cfvo type="percentile" val="50"/>
        <cfvo type="max"/>
        <color rgb="FFF8696B"/>
        <color rgb="FFFFEB84"/>
        <color rgb="FF63BE7B"/>
      </colorScale>
    </cfRule>
  </conditionalFormatting>
  <conditionalFormatting sqref="AC37">
    <cfRule type="colorScale" priority="144">
      <colorScale>
        <cfvo type="min"/>
        <cfvo type="percentile" val="50"/>
        <cfvo type="max"/>
        <color rgb="FFF8696B"/>
        <color rgb="FFFFEB84"/>
        <color rgb="FF63BE7B"/>
      </colorScale>
    </cfRule>
  </conditionalFormatting>
  <conditionalFormatting sqref="AH37">
    <cfRule type="colorScale" priority="135">
      <colorScale>
        <cfvo type="min"/>
        <cfvo type="percentile" val="50"/>
        <cfvo type="max"/>
        <color rgb="FFF8696B"/>
        <color rgb="FFFFEB84"/>
        <color rgb="FF63BE7B"/>
      </colorScale>
    </cfRule>
  </conditionalFormatting>
  <conditionalFormatting sqref="AR37">
    <cfRule type="colorScale" priority="114">
      <colorScale>
        <cfvo type="min"/>
        <cfvo type="percentile" val="50"/>
        <cfvo type="max"/>
        <color rgb="FF63BE7B"/>
        <color rgb="FFFFEB84"/>
        <color rgb="FFF8696B"/>
      </colorScale>
    </cfRule>
  </conditionalFormatting>
  <conditionalFormatting sqref="AM20">
    <cfRule type="iconSet" priority="1535">
      <iconSet iconSet="4Arrows">
        <cfvo type="percent" val="0"/>
        <cfvo type="percent" val="25"/>
        <cfvo type="percent" val="50"/>
        <cfvo type="percent" val="75"/>
      </iconSet>
    </cfRule>
  </conditionalFormatting>
  <conditionalFormatting sqref="AM37">
    <cfRule type="containsText" dxfId="103" priority="106" operator="containsText" text="N/A">
      <formula>NOT(ISERROR(SEARCH("N/A",AM37)))</formula>
    </cfRule>
    <cfRule type="cellIs" dxfId="102" priority="107" operator="between">
      <formula>#REF!</formula>
      <formula>#REF!</formula>
    </cfRule>
    <cfRule type="cellIs" dxfId="101" priority="108" operator="between">
      <formula>#REF!</formula>
      <formula>#REF!</formula>
    </cfRule>
    <cfRule type="cellIs" dxfId="100" priority="109" operator="between">
      <formula>#REF!</formula>
      <formula>#REF!</formula>
    </cfRule>
  </conditionalFormatting>
  <conditionalFormatting sqref="AM37">
    <cfRule type="colorScale" priority="105">
      <colorScale>
        <cfvo type="min"/>
        <cfvo type="percentile" val="50"/>
        <cfvo type="max"/>
        <color rgb="FFF8696B"/>
        <color rgb="FFFFEB84"/>
        <color rgb="FF63BE7B"/>
      </colorScale>
    </cfRule>
  </conditionalFormatting>
  <conditionalFormatting sqref="AM32">
    <cfRule type="containsText" dxfId="99" priority="101" operator="containsText" text="N/A">
      <formula>NOT(ISERROR(SEARCH("N/A",AM32)))</formula>
    </cfRule>
    <cfRule type="cellIs" dxfId="98" priority="102" operator="between">
      <formula>#REF!</formula>
      <formula>#REF!</formula>
    </cfRule>
    <cfRule type="cellIs" dxfId="97" priority="103" operator="between">
      <formula>#REF!</formula>
      <formula>#REF!</formula>
    </cfRule>
    <cfRule type="cellIs" dxfId="96" priority="104" operator="between">
      <formula>#REF!</formula>
      <formula>#REF!</formula>
    </cfRule>
  </conditionalFormatting>
  <conditionalFormatting sqref="Y24">
    <cfRule type="containsText" dxfId="95" priority="97" operator="containsText" text="N/A">
      <formula>NOT(ISERROR(SEARCH("N/A",Y24)))</formula>
    </cfRule>
    <cfRule type="cellIs" dxfId="94" priority="98" operator="between">
      <formula>#REF!</formula>
      <formula>#REF!</formula>
    </cfRule>
    <cfRule type="cellIs" dxfId="93" priority="99" operator="between">
      <formula>#REF!</formula>
      <formula>#REF!</formula>
    </cfRule>
    <cfRule type="cellIs" dxfId="92" priority="100" operator="between">
      <formula>#REF!</formula>
      <formula>#REF!</formula>
    </cfRule>
  </conditionalFormatting>
  <conditionalFormatting sqref="Y26">
    <cfRule type="containsText" dxfId="91" priority="93" operator="containsText" text="N/A">
      <formula>NOT(ISERROR(SEARCH("N/A",Y26)))</formula>
    </cfRule>
    <cfRule type="cellIs" dxfId="90" priority="94" operator="between">
      <formula>#REF!</formula>
      <formula>#REF!</formula>
    </cfRule>
    <cfRule type="cellIs" dxfId="89" priority="95" operator="between">
      <formula>#REF!</formula>
      <formula>#REF!</formula>
    </cfRule>
    <cfRule type="cellIs" dxfId="88" priority="96" operator="between">
      <formula>#REF!</formula>
      <formula>#REF!</formula>
    </cfRule>
  </conditionalFormatting>
  <conditionalFormatting sqref="Y25">
    <cfRule type="containsText" dxfId="87" priority="89" operator="containsText" text="N/A">
      <formula>NOT(ISERROR(SEARCH("N/A",Y25)))</formula>
    </cfRule>
    <cfRule type="cellIs" dxfId="86" priority="90" operator="between">
      <formula>#REF!</formula>
      <formula>#REF!</formula>
    </cfRule>
    <cfRule type="cellIs" dxfId="85" priority="91" operator="between">
      <formula>#REF!</formula>
      <formula>#REF!</formula>
    </cfRule>
    <cfRule type="cellIs" dxfId="84" priority="92" operator="between">
      <formula>#REF!</formula>
      <formula>#REF!</formula>
    </cfRule>
  </conditionalFormatting>
  <conditionalFormatting sqref="AR37">
    <cfRule type="colorScale" priority="1572">
      <colorScale>
        <cfvo type="num" val="0.45"/>
        <cfvo type="percent" val="0.65"/>
        <cfvo type="percent" val="100"/>
        <color rgb="FFF8696B"/>
        <color rgb="FFFFEB84"/>
        <color rgb="FF63BE7B"/>
      </colorScale>
    </cfRule>
  </conditionalFormatting>
  <conditionalFormatting sqref="AD22:AD25">
    <cfRule type="containsText" dxfId="83" priority="85" operator="containsText" text="N/A">
      <formula>NOT(ISERROR(SEARCH("N/A",AD22)))</formula>
    </cfRule>
    <cfRule type="cellIs" dxfId="82" priority="86" operator="between">
      <formula>#REF!</formula>
      <formula>#REF!</formula>
    </cfRule>
    <cfRule type="cellIs" dxfId="81" priority="87" operator="between">
      <formula>#REF!</formula>
      <formula>#REF!</formula>
    </cfRule>
    <cfRule type="cellIs" dxfId="80" priority="88" operator="between">
      <formula>#REF!</formula>
      <formula>#REF!</formula>
    </cfRule>
  </conditionalFormatting>
  <conditionalFormatting sqref="AB32">
    <cfRule type="containsText" dxfId="79" priority="81" operator="containsText" text="N/A">
      <formula>NOT(ISERROR(SEARCH("N/A",AB32)))</formula>
    </cfRule>
    <cfRule type="cellIs" dxfId="78" priority="82" operator="between">
      <formula>#REF!</formula>
      <formula>#REF!</formula>
    </cfRule>
    <cfRule type="cellIs" dxfId="77" priority="83" operator="between">
      <formula>#REF!</formula>
      <formula>#REF!</formula>
    </cfRule>
    <cfRule type="cellIs" dxfId="76" priority="84" operator="between">
      <formula>#REF!</formula>
      <formula>#REF!</formula>
    </cfRule>
  </conditionalFormatting>
  <conditionalFormatting sqref="W32:AA32">
    <cfRule type="containsText" dxfId="75" priority="77" operator="containsText" text="N/A">
      <formula>NOT(ISERROR(SEARCH("N/A",W32)))</formula>
    </cfRule>
    <cfRule type="cellIs" dxfId="74" priority="78" operator="between">
      <formula>#REF!</formula>
      <formula>#REF!</formula>
    </cfRule>
    <cfRule type="cellIs" dxfId="73" priority="79" operator="between">
      <formula>#REF!</formula>
      <formula>#REF!</formula>
    </cfRule>
    <cfRule type="cellIs" dxfId="72" priority="80" operator="between">
      <formula>#REF!</formula>
      <formula>#REF!</formula>
    </cfRule>
  </conditionalFormatting>
  <conditionalFormatting sqref="AD32">
    <cfRule type="containsText" dxfId="71" priority="73" operator="containsText" text="N/A">
      <formula>NOT(ISERROR(SEARCH("N/A",AD32)))</formula>
    </cfRule>
    <cfRule type="cellIs" dxfId="70" priority="74" operator="between">
      <formula>#REF!</formula>
      <formula>#REF!</formula>
    </cfRule>
    <cfRule type="cellIs" dxfId="69" priority="75" operator="between">
      <formula>#REF!</formula>
      <formula>#REF!</formula>
    </cfRule>
    <cfRule type="cellIs" dxfId="68" priority="76" operator="between">
      <formula>#REF!</formula>
      <formula>#REF!</formula>
    </cfRule>
  </conditionalFormatting>
  <conditionalFormatting sqref="AA36">
    <cfRule type="containsText" dxfId="67" priority="69" operator="containsText" text="N/A">
      <formula>NOT(ISERROR(SEARCH("N/A",AA36)))</formula>
    </cfRule>
    <cfRule type="cellIs" dxfId="66" priority="70" operator="between">
      <formula>#REF!</formula>
      <formula>#REF!</formula>
    </cfRule>
    <cfRule type="cellIs" dxfId="65" priority="71" operator="between">
      <formula>#REF!</formula>
      <formula>#REF!</formula>
    </cfRule>
    <cfRule type="cellIs" dxfId="64" priority="72" operator="between">
      <formula>#REF!</formula>
      <formula>#REF!</formula>
    </cfRule>
  </conditionalFormatting>
  <conditionalFormatting sqref="AB36">
    <cfRule type="containsText" dxfId="63" priority="65" operator="containsText" text="N/A">
      <formula>NOT(ISERROR(SEARCH("N/A",AB36)))</formula>
    </cfRule>
    <cfRule type="cellIs" dxfId="62" priority="66" operator="between">
      <formula>#REF!</formula>
      <formula>#REF!</formula>
    </cfRule>
    <cfRule type="cellIs" dxfId="61" priority="67" operator="between">
      <formula>#REF!</formula>
      <formula>#REF!</formula>
    </cfRule>
    <cfRule type="cellIs" dxfId="60" priority="68" operator="between">
      <formula>#REF!</formula>
      <formula>#REF!</formula>
    </cfRule>
  </conditionalFormatting>
  <conditionalFormatting sqref="AD36">
    <cfRule type="containsText" dxfId="59" priority="61" operator="containsText" text="N/A">
      <formula>NOT(ISERROR(SEARCH("N/A",AD36)))</formula>
    </cfRule>
    <cfRule type="cellIs" dxfId="58" priority="62" operator="between">
      <formula>#REF!</formula>
      <formula>#REF!</formula>
    </cfRule>
    <cfRule type="cellIs" dxfId="57" priority="63" operator="between">
      <formula>#REF!</formula>
      <formula>#REF!</formula>
    </cfRule>
    <cfRule type="cellIs" dxfId="56" priority="64" operator="between">
      <formula>#REF!</formula>
      <formula>#REF!</formula>
    </cfRule>
  </conditionalFormatting>
  <conditionalFormatting sqref="V35">
    <cfRule type="containsText" dxfId="55" priority="57" operator="containsText" text="N/A">
      <formula>NOT(ISERROR(SEARCH("N/A",V35)))</formula>
    </cfRule>
    <cfRule type="cellIs" dxfId="54" priority="58" operator="between">
      <formula>#REF!</formula>
      <formula>#REF!</formula>
    </cfRule>
    <cfRule type="cellIs" dxfId="53" priority="59" operator="between">
      <formula>#REF!</formula>
      <formula>#REF!</formula>
    </cfRule>
    <cfRule type="cellIs" dxfId="52" priority="60" operator="between">
      <formula>#REF!</formula>
      <formula>#REF!</formula>
    </cfRule>
  </conditionalFormatting>
  <conditionalFormatting sqref="W35">
    <cfRule type="containsText" dxfId="51" priority="53" operator="containsText" text="N/A">
      <formula>NOT(ISERROR(SEARCH("N/A",W35)))</formula>
    </cfRule>
    <cfRule type="cellIs" dxfId="50" priority="54" operator="between">
      <formula>#REF!</formula>
      <formula>#REF!</formula>
    </cfRule>
    <cfRule type="cellIs" dxfId="49" priority="55" operator="between">
      <formula>#REF!</formula>
      <formula>#REF!</formula>
    </cfRule>
    <cfRule type="cellIs" dxfId="48" priority="56" operator="between">
      <formula>#REF!</formula>
      <formula>#REF!</formula>
    </cfRule>
  </conditionalFormatting>
  <conditionalFormatting sqref="AE36:AJ36">
    <cfRule type="containsText" dxfId="47" priority="49" operator="containsText" text="N/A">
      <formula>NOT(ISERROR(SEARCH("N/A",AE36)))</formula>
    </cfRule>
    <cfRule type="cellIs" dxfId="46" priority="50" operator="between">
      <formula>#REF!</formula>
      <formula>#REF!</formula>
    </cfRule>
    <cfRule type="cellIs" dxfId="45" priority="51" operator="between">
      <formula>#REF!</formula>
      <formula>#REF!</formula>
    </cfRule>
    <cfRule type="cellIs" dxfId="44" priority="52" operator="between">
      <formula>#REF!</formula>
      <formula>#REF!</formula>
    </cfRule>
  </conditionalFormatting>
  <conditionalFormatting sqref="AI23:AI25">
    <cfRule type="containsText" dxfId="43" priority="41" operator="containsText" text="N/A">
      <formula>NOT(ISERROR(SEARCH("N/A",AI23)))</formula>
    </cfRule>
    <cfRule type="cellIs" dxfId="42" priority="42" operator="between">
      <formula>#REF!</formula>
      <formula>#REF!</formula>
    </cfRule>
    <cfRule type="cellIs" dxfId="41" priority="43" operator="between">
      <formula>#REF!</formula>
      <formula>#REF!</formula>
    </cfRule>
    <cfRule type="cellIs" dxfId="40" priority="44" operator="between">
      <formula>#REF!</formula>
      <formula>#REF!</formula>
    </cfRule>
  </conditionalFormatting>
  <conditionalFormatting sqref="AE32">
    <cfRule type="containsText" dxfId="39" priority="37" operator="containsText" text="N/A">
      <formula>NOT(ISERROR(SEARCH("N/A",AE32)))</formula>
    </cfRule>
    <cfRule type="cellIs" dxfId="38" priority="38" operator="between">
      <formula>#REF!</formula>
      <formula>#REF!</formula>
    </cfRule>
    <cfRule type="cellIs" dxfId="37" priority="39" operator="between">
      <formula>#REF!</formula>
      <formula>#REF!</formula>
    </cfRule>
    <cfRule type="cellIs" dxfId="36" priority="40" operator="between">
      <formula>#REF!</formula>
      <formula>#REF!</formula>
    </cfRule>
  </conditionalFormatting>
  <conditionalFormatting sqref="AF34:AH34">
    <cfRule type="containsText" dxfId="35" priority="33" operator="containsText" text="N/A">
      <formula>NOT(ISERROR(SEARCH("N/A",AF34)))</formula>
    </cfRule>
    <cfRule type="cellIs" dxfId="34" priority="34" operator="between">
      <formula>#REF!</formula>
      <formula>#REF!</formula>
    </cfRule>
    <cfRule type="cellIs" dxfId="33" priority="35" operator="between">
      <formula>#REF!</formula>
      <formula>#REF!</formula>
    </cfRule>
    <cfRule type="cellIs" dxfId="32" priority="36" operator="between">
      <formula>#REF!</formula>
      <formula>#REF!</formula>
    </cfRule>
  </conditionalFormatting>
  <conditionalFormatting sqref="AJ34">
    <cfRule type="containsText" dxfId="31" priority="29" operator="containsText" text="N/A">
      <formula>NOT(ISERROR(SEARCH("N/A",AJ34)))</formula>
    </cfRule>
    <cfRule type="cellIs" dxfId="30" priority="30" operator="between">
      <formula>#REF!</formula>
      <formula>#REF!</formula>
    </cfRule>
    <cfRule type="cellIs" dxfId="29" priority="31" operator="between">
      <formula>#REF!</formula>
      <formula>#REF!</formula>
    </cfRule>
    <cfRule type="cellIs" dxfId="28" priority="32" operator="between">
      <formula>#REF!</formula>
      <formula>#REF!</formula>
    </cfRule>
  </conditionalFormatting>
  <conditionalFormatting sqref="AA34:AC34">
    <cfRule type="containsText" dxfId="27" priority="25" operator="containsText" text="N/A">
      <formula>NOT(ISERROR(SEARCH("N/A",AA34)))</formula>
    </cfRule>
    <cfRule type="cellIs" dxfId="26" priority="26" operator="between">
      <formula>#REF!</formula>
      <formula>#REF!</formula>
    </cfRule>
    <cfRule type="cellIs" dxfId="25" priority="27" operator="between">
      <formula>#REF!</formula>
      <formula>#REF!</formula>
    </cfRule>
    <cfRule type="cellIs" dxfId="24" priority="28" operator="between">
      <formula>#REF!</formula>
      <formula>#REF!</formula>
    </cfRule>
  </conditionalFormatting>
  <conditionalFormatting sqref="V34:X34">
    <cfRule type="containsText" dxfId="23" priority="21" operator="containsText" text="N/A">
      <formula>NOT(ISERROR(SEARCH("N/A",V34)))</formula>
    </cfRule>
    <cfRule type="cellIs" dxfId="22" priority="22" operator="between">
      <formula>#REF!</formula>
      <formula>#REF!</formula>
    </cfRule>
    <cfRule type="cellIs" dxfId="21" priority="23" operator="between">
      <formula>#REF!</formula>
      <formula>#REF!</formula>
    </cfRule>
    <cfRule type="cellIs" dxfId="20" priority="24" operator="between">
      <formula>#REF!</formula>
      <formula>#REF!</formula>
    </cfRule>
  </conditionalFormatting>
  <conditionalFormatting sqref="AN23:AN25">
    <cfRule type="containsText" dxfId="19" priority="17" operator="containsText" text="N/A">
      <formula>NOT(ISERROR(SEARCH("N/A",AN23)))</formula>
    </cfRule>
    <cfRule type="cellIs" dxfId="18" priority="18" operator="between">
      <formula>#REF!</formula>
      <formula>#REF!</formula>
    </cfRule>
    <cfRule type="cellIs" dxfId="17" priority="19" operator="between">
      <formula>#REF!</formula>
      <formula>#REF!</formula>
    </cfRule>
    <cfRule type="cellIs" dxfId="16" priority="20" operator="between">
      <formula>#REF!</formula>
      <formula>#REF!</formula>
    </cfRule>
  </conditionalFormatting>
  <conditionalFormatting sqref="AN22">
    <cfRule type="containsText" dxfId="15" priority="13" operator="containsText" text="N/A">
      <formula>NOT(ISERROR(SEARCH("N/A",AN22)))</formula>
    </cfRule>
    <cfRule type="cellIs" dxfId="14" priority="14" operator="between">
      <formula>#REF!</formula>
      <formula>#REF!</formula>
    </cfRule>
    <cfRule type="cellIs" dxfId="13" priority="15" operator="between">
      <formula>#REF!</formula>
      <formula>#REF!</formula>
    </cfRule>
    <cfRule type="cellIs" dxfId="12" priority="16" operator="between">
      <formula>#REF!</formula>
      <formula>#REF!</formula>
    </cfRule>
  </conditionalFormatting>
  <conditionalFormatting sqref="AT23">
    <cfRule type="containsText" dxfId="11" priority="9" operator="containsText" text="N/A">
      <formula>NOT(ISERROR(SEARCH("N/A",AT23)))</formula>
    </cfRule>
    <cfRule type="cellIs" dxfId="10" priority="10" operator="between">
      <formula>#REF!</formula>
      <formula>#REF!</formula>
    </cfRule>
    <cfRule type="cellIs" dxfId="9" priority="11" operator="between">
      <formula>#REF!</formula>
      <formula>#REF!</formula>
    </cfRule>
    <cfRule type="cellIs" dxfId="8" priority="12" operator="between">
      <formula>#REF!</formula>
      <formula>#REF!</formula>
    </cfRule>
  </conditionalFormatting>
  <conditionalFormatting sqref="AT22">
    <cfRule type="containsText" dxfId="7" priority="5" operator="containsText" text="N/A">
      <formula>NOT(ISERROR(SEARCH("N/A",AT22)))</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AT24:AT25">
    <cfRule type="containsText" dxfId="3" priority="1" operator="containsText" text="N/A">
      <formula>NOT(ISERROR(SEARCH("N/A",AT24)))</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7">
    <dataValidation type="list" allowBlank="1" showInputMessage="1" showErrorMessage="1" sqref="W5">
      <formula1>$AT$7:$AT$13</formula1>
    </dataValidation>
    <dataValidation type="list" allowBlank="1" showInputMessage="1" showErrorMessage="1" sqref="B4">
      <formula1>DEPENDENCIA</formula1>
    </dataValidation>
    <dataValidation type="list" allowBlank="1" showInputMessage="1" showErrorMessage="1" sqref="B7">
      <formula1>LIDERPROCESO</formula1>
    </dataValidation>
    <dataValidation type="list" allowBlank="1" showInputMessage="1" showErrorMessage="1" sqref="J36 J23:J25 J30:J34">
      <formula1>PROGRAMACION</formula1>
    </dataValidation>
    <dataValidation type="list" allowBlank="1" showInputMessage="1" showErrorMessage="1" error="Escriba un texto " promptTitle="Cualquier contenido" sqref="F34:F36 F20:F25 F31:F32">
      <formula1>META2</formula1>
    </dataValidation>
    <dataValidation type="list" allowBlank="1" showInputMessage="1" showErrorMessage="1" sqref="Q20:Q36">
      <formula1>INDICADOR</formula1>
    </dataValidation>
    <dataValidation type="list" allowBlank="1" showInputMessage="1" showErrorMessage="1" sqref="U20:U36">
      <formula1>CONTRALORIA</formula1>
    </dataValidation>
  </dataValidations>
  <pageMargins left="0.70866141732283472" right="0.70866141732283472" top="0.74803149606299213" bottom="0.74803149606299213" header="0.31496062992125984" footer="0.31496062992125984"/>
  <pageSetup paperSize="14" scale="50" orientation="landscape" r:id="rId1"/>
  <headerFooter>
    <oddFooter>&amp;RCódigo: PLE-PIN-F018
Versión: 2
Vigencia desde: 30 noviembre de 2018</oddFooter>
  </headerFooter>
  <ignoredErrors>
    <ignoredError sqref="P28:P30"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7"/>
  <sheetViews>
    <sheetView topLeftCell="A97" zoomScale="55" zoomScaleNormal="55" workbookViewId="0">
      <selection activeCell="C138" sqref="C138"/>
    </sheetView>
  </sheetViews>
  <sheetFormatPr baseColWidth="10" defaultColWidth="9.140625" defaultRowHeight="15" x14ac:dyDescent="0.2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x14ac:dyDescent="0.25">
      <c r="A1" t="s">
        <v>259</v>
      </c>
      <c r="B1" t="s">
        <v>260</v>
      </c>
      <c r="C1" t="s">
        <v>261</v>
      </c>
      <c r="D1" t="s">
        <v>262</v>
      </c>
      <c r="F1" t="s">
        <v>263</v>
      </c>
    </row>
    <row r="2" spans="1:8" x14ac:dyDescent="0.25">
      <c r="A2" t="s">
        <v>264</v>
      </c>
      <c r="B2" t="s">
        <v>265</v>
      </c>
      <c r="C2" t="s">
        <v>57</v>
      </c>
      <c r="D2" t="s">
        <v>61</v>
      </c>
      <c r="F2" t="s">
        <v>93</v>
      </c>
    </row>
    <row r="3" spans="1:8" x14ac:dyDescent="0.25">
      <c r="A3" t="s">
        <v>266</v>
      </c>
      <c r="B3" t="s">
        <v>267</v>
      </c>
      <c r="C3" t="s">
        <v>268</v>
      </c>
      <c r="D3" t="s">
        <v>182</v>
      </c>
      <c r="F3" t="s">
        <v>63</v>
      </c>
    </row>
    <row r="4" spans="1:8" x14ac:dyDescent="0.25">
      <c r="A4" t="s">
        <v>269</v>
      </c>
      <c r="C4" t="s">
        <v>100</v>
      </c>
      <c r="D4" t="s">
        <v>75</v>
      </c>
      <c r="F4" t="s">
        <v>77</v>
      </c>
    </row>
    <row r="5" spans="1:8" x14ac:dyDescent="0.25">
      <c r="A5" t="s">
        <v>270</v>
      </c>
      <c r="C5" t="s">
        <v>195</v>
      </c>
      <c r="D5" t="s">
        <v>271</v>
      </c>
    </row>
    <row r="6" spans="1:8" x14ac:dyDescent="0.25">
      <c r="A6" t="s">
        <v>272</v>
      </c>
      <c r="E6" t="s">
        <v>273</v>
      </c>
      <c r="G6" t="s">
        <v>274</v>
      </c>
    </row>
    <row r="7" spans="1:8" x14ac:dyDescent="0.25">
      <c r="A7" t="s">
        <v>275</v>
      </c>
      <c r="E7" t="s">
        <v>276</v>
      </c>
      <c r="G7" t="s">
        <v>277</v>
      </c>
    </row>
    <row r="8" spans="1:8" x14ac:dyDescent="0.25">
      <c r="E8" t="s">
        <v>278</v>
      </c>
      <c r="G8" t="s">
        <v>279</v>
      </c>
    </row>
    <row r="9" spans="1:8" x14ac:dyDescent="0.25">
      <c r="E9" t="s">
        <v>280</v>
      </c>
    </row>
    <row r="10" spans="1:8" x14ac:dyDescent="0.25">
      <c r="E10" t="s">
        <v>281</v>
      </c>
    </row>
    <row r="12" spans="1:8" s="13" customFormat="1" ht="74.25" customHeight="1" x14ac:dyDescent="0.25">
      <c r="A12" s="22"/>
      <c r="C12" s="23"/>
      <c r="D12" s="16"/>
      <c r="H12" s="13" t="s">
        <v>282</v>
      </c>
    </row>
    <row r="13" spans="1:8" s="13" customFormat="1" ht="74.25" customHeight="1" x14ac:dyDescent="0.25">
      <c r="A13" s="22"/>
      <c r="C13" s="23"/>
      <c r="D13" s="16"/>
      <c r="H13" s="13" t="s">
        <v>283</v>
      </c>
    </row>
    <row r="14" spans="1:8" s="13" customFormat="1" ht="74.25" customHeight="1" x14ac:dyDescent="0.25">
      <c r="A14" s="22"/>
      <c r="C14" s="23"/>
      <c r="D14" s="12"/>
      <c r="H14" s="13" t="s">
        <v>284</v>
      </c>
    </row>
    <row r="15" spans="1:8" s="13" customFormat="1" ht="74.25" customHeight="1" x14ac:dyDescent="0.25">
      <c r="A15" s="22"/>
      <c r="C15" s="23"/>
      <c r="D15" s="12"/>
      <c r="H15" s="13" t="s">
        <v>285</v>
      </c>
    </row>
    <row r="16" spans="1:8" s="13" customFormat="1" ht="74.25" customHeight="1" thickBot="1" x14ac:dyDescent="0.3">
      <c r="A16" s="22"/>
      <c r="C16" s="23"/>
      <c r="D16" s="15"/>
    </row>
    <row r="17" spans="1:4" s="13" customFormat="1" ht="74.25" customHeight="1" x14ac:dyDescent="0.25">
      <c r="A17" s="22"/>
      <c r="C17" s="23"/>
      <c r="D17" s="14"/>
    </row>
    <row r="18" spans="1:4" s="13" customFormat="1" ht="74.25" customHeight="1" x14ac:dyDescent="0.25">
      <c r="A18" s="22"/>
      <c r="C18" s="23"/>
      <c r="D18" s="16"/>
    </row>
    <row r="19" spans="1:4" s="13" customFormat="1" ht="74.25" customHeight="1" x14ac:dyDescent="0.25">
      <c r="A19" s="22"/>
      <c r="C19" s="23"/>
      <c r="D19" s="16"/>
    </row>
    <row r="20" spans="1:4" s="13" customFormat="1" ht="74.25" customHeight="1" x14ac:dyDescent="0.25">
      <c r="A20" s="22"/>
      <c r="C20" s="23"/>
      <c r="D20" s="16"/>
    </row>
    <row r="21" spans="1:4" s="13" customFormat="1" ht="74.25" customHeight="1" thickBot="1" x14ac:dyDescent="0.3">
      <c r="A21" s="22"/>
      <c r="C21" s="24"/>
      <c r="D21" s="16"/>
    </row>
    <row r="22" spans="1:4" ht="18.75" thickBot="1" x14ac:dyDescent="0.3">
      <c r="C22" s="24"/>
      <c r="D22" s="14"/>
    </row>
    <row r="23" spans="1:4" ht="18.75" thickBot="1" x14ac:dyDescent="0.3">
      <c r="C23" s="24"/>
      <c r="D23" s="11"/>
    </row>
    <row r="24" spans="1:4" ht="18" x14ac:dyDescent="0.25">
      <c r="C24" s="25"/>
      <c r="D24" s="14"/>
    </row>
    <row r="25" spans="1:4" ht="18" x14ac:dyDescent="0.25">
      <c r="C25" s="25"/>
      <c r="D25" s="16"/>
    </row>
    <row r="26" spans="1:4" ht="18" x14ac:dyDescent="0.25">
      <c r="C26" s="25"/>
      <c r="D26" s="16"/>
    </row>
    <row r="27" spans="1:4" ht="18.75" thickBot="1" x14ac:dyDescent="0.3">
      <c r="C27" s="25"/>
      <c r="D27" s="15"/>
    </row>
    <row r="28" spans="1:4" ht="18" x14ac:dyDescent="0.25">
      <c r="C28" s="25"/>
      <c r="D28" s="14"/>
    </row>
    <row r="29" spans="1:4" ht="18" x14ac:dyDescent="0.25">
      <c r="C29" s="25"/>
      <c r="D29" s="16"/>
    </row>
    <row r="30" spans="1:4" ht="18" x14ac:dyDescent="0.25">
      <c r="C30" s="25"/>
      <c r="D30" s="16"/>
    </row>
    <row r="31" spans="1:4" ht="18" x14ac:dyDescent="0.25">
      <c r="C31" s="25"/>
      <c r="D31" s="16"/>
    </row>
    <row r="32" spans="1:4" ht="18" x14ac:dyDescent="0.25">
      <c r="C32" s="26"/>
      <c r="D32" s="16"/>
    </row>
    <row r="33" spans="3:4" ht="18" x14ac:dyDescent="0.25">
      <c r="C33" s="26"/>
      <c r="D33" s="16"/>
    </row>
    <row r="34" spans="3:4" ht="18" x14ac:dyDescent="0.25">
      <c r="C34" s="26"/>
      <c r="D34" s="15"/>
    </row>
    <row r="35" spans="3:4" ht="18" x14ac:dyDescent="0.25">
      <c r="C35" s="26"/>
      <c r="D35" s="15"/>
    </row>
    <row r="36" spans="3:4" ht="18" x14ac:dyDescent="0.25">
      <c r="C36" s="26"/>
      <c r="D36" s="15"/>
    </row>
    <row r="37" spans="3:4" ht="18" x14ac:dyDescent="0.25">
      <c r="C37" s="26"/>
      <c r="D37" s="15"/>
    </row>
    <row r="38" spans="3:4" ht="18" x14ac:dyDescent="0.25">
      <c r="C38" s="26"/>
      <c r="D38" s="18"/>
    </row>
    <row r="39" spans="3:4" ht="18" x14ac:dyDescent="0.25">
      <c r="C39" s="26"/>
      <c r="D39" s="18"/>
    </row>
    <row r="40" spans="3:4" ht="18" x14ac:dyDescent="0.25">
      <c r="C40" s="27"/>
      <c r="D40" s="18"/>
    </row>
    <row r="41" spans="3:4" ht="18" x14ac:dyDescent="0.25">
      <c r="C41" s="27"/>
      <c r="D41" s="18"/>
    </row>
    <row r="42" spans="3:4" ht="18.75" thickBot="1" x14ac:dyDescent="0.3">
      <c r="C42" s="28"/>
      <c r="D42" s="18"/>
    </row>
    <row r="43" spans="3:4" ht="18" x14ac:dyDescent="0.25">
      <c r="C43" s="29"/>
      <c r="D43" s="14"/>
    </row>
    <row r="44" spans="3:4" ht="18" x14ac:dyDescent="0.25">
      <c r="C44" s="30"/>
      <c r="D44" s="15"/>
    </row>
    <row r="45" spans="3:4" ht="18" x14ac:dyDescent="0.25">
      <c r="C45" s="30"/>
      <c r="D45" s="15"/>
    </row>
    <row r="46" spans="3:4" ht="18" x14ac:dyDescent="0.25">
      <c r="C46" s="30"/>
      <c r="D46" s="18"/>
    </row>
    <row r="47" spans="3:4" ht="18.75" thickBot="1" x14ac:dyDescent="0.3">
      <c r="C47" s="31"/>
      <c r="D47" s="17"/>
    </row>
    <row r="48" spans="3:4" ht="18" x14ac:dyDescent="0.25">
      <c r="C48" s="32"/>
    </row>
    <row r="49" spans="3:3" ht="18" x14ac:dyDescent="0.25">
      <c r="C49" s="32"/>
    </row>
    <row r="50" spans="3:3" ht="18" x14ac:dyDescent="0.25">
      <c r="C50" s="32"/>
    </row>
    <row r="51" spans="3:3" ht="18" x14ac:dyDescent="0.25">
      <c r="C51" s="32"/>
    </row>
    <row r="52" spans="3:3" ht="18" x14ac:dyDescent="0.25">
      <c r="C52" s="33"/>
    </row>
    <row r="53" spans="3:3" ht="18" x14ac:dyDescent="0.25">
      <c r="C53" s="33"/>
    </row>
    <row r="54" spans="3:3" ht="18" x14ac:dyDescent="0.25">
      <c r="C54" s="33"/>
    </row>
    <row r="55" spans="3:3" ht="18" x14ac:dyDescent="0.25">
      <c r="C55" s="33"/>
    </row>
    <row r="56" spans="3:3" ht="18" x14ac:dyDescent="0.25">
      <c r="C56" s="34"/>
    </row>
    <row r="57" spans="3:3" ht="18" x14ac:dyDescent="0.25">
      <c r="C57" s="35"/>
    </row>
    <row r="58" spans="3:3" ht="18" x14ac:dyDescent="0.25">
      <c r="C58" s="35"/>
    </row>
    <row r="59" spans="3:3" ht="18" x14ac:dyDescent="0.25">
      <c r="C59" s="35"/>
    </row>
    <row r="60" spans="3:3" ht="18.75" thickBot="1" x14ac:dyDescent="0.3">
      <c r="C60" s="36"/>
    </row>
    <row r="61" spans="3:3" ht="18" x14ac:dyDescent="0.25">
      <c r="C61" s="37"/>
    </row>
    <row r="62" spans="3:3" ht="18" x14ac:dyDescent="0.25">
      <c r="C62" s="38"/>
    </row>
    <row r="63" spans="3:3" ht="18" x14ac:dyDescent="0.25">
      <c r="C63" s="38"/>
    </row>
    <row r="64" spans="3:3" ht="18" x14ac:dyDescent="0.25">
      <c r="C64" s="38"/>
    </row>
    <row r="65" spans="3:3" ht="18" x14ac:dyDescent="0.25">
      <c r="C65" s="38"/>
    </row>
    <row r="66" spans="3:3" ht="18" x14ac:dyDescent="0.25">
      <c r="C66" s="39"/>
    </row>
    <row r="67" spans="3:3" ht="18" x14ac:dyDescent="0.25">
      <c r="C67" s="39"/>
    </row>
    <row r="68" spans="3:3" ht="18" x14ac:dyDescent="0.25">
      <c r="C68" s="39"/>
    </row>
    <row r="69" spans="3:3" ht="18" x14ac:dyDescent="0.25">
      <c r="C69" s="39"/>
    </row>
    <row r="70" spans="3:3" ht="18" x14ac:dyDescent="0.25">
      <c r="C70" s="39"/>
    </row>
    <row r="71" spans="3:3" ht="18" x14ac:dyDescent="0.25">
      <c r="C71" s="40"/>
    </row>
    <row r="72" spans="3:3" ht="18" x14ac:dyDescent="0.25">
      <c r="C72" s="39"/>
    </row>
    <row r="73" spans="3:3" ht="18" x14ac:dyDescent="0.25">
      <c r="C73" s="39"/>
    </row>
    <row r="74" spans="3:3" ht="18" x14ac:dyDescent="0.25">
      <c r="C74" s="39"/>
    </row>
    <row r="75" spans="3:3" ht="18" x14ac:dyDescent="0.25">
      <c r="C75" s="39"/>
    </row>
    <row r="76" spans="3:3" ht="18" x14ac:dyDescent="0.25">
      <c r="C76" s="39"/>
    </row>
    <row r="77" spans="3:3" ht="18" x14ac:dyDescent="0.25">
      <c r="C77" s="39"/>
    </row>
    <row r="78" spans="3:3" ht="18" x14ac:dyDescent="0.25">
      <c r="C78" s="39"/>
    </row>
    <row r="79" spans="3:3" ht="18" x14ac:dyDescent="0.25">
      <c r="C79" s="38"/>
    </row>
    <row r="80" spans="3:3" ht="18" x14ac:dyDescent="0.25">
      <c r="C80" s="38"/>
    </row>
    <row r="81" spans="3:3" ht="18" x14ac:dyDescent="0.25">
      <c r="C81" s="38"/>
    </row>
    <row r="82" spans="3:3" ht="18" x14ac:dyDescent="0.25">
      <c r="C82" s="38"/>
    </row>
    <row r="83" spans="3:3" ht="18" x14ac:dyDescent="0.25">
      <c r="C83" s="38"/>
    </row>
    <row r="84" spans="3:3" ht="18" x14ac:dyDescent="0.25">
      <c r="C84" s="38"/>
    </row>
    <row r="85" spans="3:3" ht="18" x14ac:dyDescent="0.25">
      <c r="C85" s="41"/>
    </row>
    <row r="86" spans="3:3" ht="18" x14ac:dyDescent="0.25">
      <c r="C86" s="38"/>
    </row>
    <row r="87" spans="3:3" ht="18" x14ac:dyDescent="0.25">
      <c r="C87" s="38"/>
    </row>
    <row r="88" spans="3:3" ht="18.75" thickBot="1" x14ac:dyDescent="0.3">
      <c r="C88" s="42"/>
    </row>
    <row r="89" spans="3:3" ht="18" x14ac:dyDescent="0.25">
      <c r="C89" s="43"/>
    </row>
    <row r="90" spans="3:3" ht="18" x14ac:dyDescent="0.25">
      <c r="C90" s="39"/>
    </row>
    <row r="91" spans="3:3" ht="18" x14ac:dyDescent="0.25">
      <c r="C91" s="39"/>
    </row>
    <row r="92" spans="3:3" ht="18" x14ac:dyDescent="0.25">
      <c r="C92" s="39"/>
    </row>
    <row r="93" spans="3:3" ht="18" x14ac:dyDescent="0.25">
      <c r="C93" s="39"/>
    </row>
    <row r="94" spans="3:3" ht="18.75" thickBot="1" x14ac:dyDescent="0.3">
      <c r="C94" s="44"/>
    </row>
    <row r="99" spans="2:3" x14ac:dyDescent="0.25">
      <c r="B99" t="s">
        <v>286</v>
      </c>
      <c r="C99" t="s">
        <v>287</v>
      </c>
    </row>
    <row r="100" spans="2:3" x14ac:dyDescent="0.25">
      <c r="B100" s="20">
        <v>1167</v>
      </c>
      <c r="C100" s="13" t="s">
        <v>288</v>
      </c>
    </row>
    <row r="101" spans="2:3" ht="30" x14ac:dyDescent="0.25">
      <c r="B101" s="20">
        <v>1131</v>
      </c>
      <c r="C101" s="13" t="s">
        <v>289</v>
      </c>
    </row>
    <row r="102" spans="2:3" x14ac:dyDescent="0.25">
      <c r="B102" s="20">
        <v>1177</v>
      </c>
      <c r="C102" s="13" t="s">
        <v>290</v>
      </c>
    </row>
    <row r="103" spans="2:3" ht="30" x14ac:dyDescent="0.25">
      <c r="B103" s="20">
        <v>1094</v>
      </c>
      <c r="C103" s="13" t="s">
        <v>291</v>
      </c>
    </row>
    <row r="104" spans="2:3" x14ac:dyDescent="0.25">
      <c r="B104" s="20">
        <v>1128</v>
      </c>
      <c r="C104" s="13" t="s">
        <v>292</v>
      </c>
    </row>
    <row r="105" spans="2:3" ht="30" x14ac:dyDescent="0.25">
      <c r="B105" s="20">
        <v>1095</v>
      </c>
      <c r="C105" s="13" t="s">
        <v>293</v>
      </c>
    </row>
    <row r="106" spans="2:3" ht="30" x14ac:dyDescent="0.25">
      <c r="B106" s="20">
        <v>1129</v>
      </c>
      <c r="C106" s="13" t="s">
        <v>294</v>
      </c>
    </row>
    <row r="107" spans="2:3" ht="45" x14ac:dyDescent="0.25">
      <c r="B107" s="20">
        <v>1120</v>
      </c>
      <c r="C107" s="13" t="s">
        <v>295</v>
      </c>
    </row>
    <row r="108" spans="2:3" x14ac:dyDescent="0.25">
      <c r="B108" s="19"/>
    </row>
    <row r="109" spans="2:3" x14ac:dyDescent="0.25">
      <c r="B109" s="19"/>
    </row>
    <row r="117" spans="2:3" x14ac:dyDescent="0.25">
      <c r="B117" t="s">
        <v>296</v>
      </c>
    </row>
    <row r="118" spans="2:3" x14ac:dyDescent="0.25">
      <c r="B118" t="s">
        <v>297</v>
      </c>
      <c r="C118" t="s">
        <v>298</v>
      </c>
    </row>
    <row r="119" spans="2:3" x14ac:dyDescent="0.25">
      <c r="B119" t="s">
        <v>299</v>
      </c>
      <c r="C119" t="s">
        <v>300</v>
      </c>
    </row>
    <row r="120" spans="2:3" x14ac:dyDescent="0.25">
      <c r="B120" t="s">
        <v>301</v>
      </c>
      <c r="C120" t="s">
        <v>302</v>
      </c>
    </row>
    <row r="121" spans="2:3" x14ac:dyDescent="0.25">
      <c r="B121" t="s">
        <v>303</v>
      </c>
      <c r="C121" t="s">
        <v>304</v>
      </c>
    </row>
    <row r="122" spans="2:3" x14ac:dyDescent="0.25">
      <c r="B122" t="s">
        <v>305</v>
      </c>
      <c r="C122" t="s">
        <v>306</v>
      </c>
    </row>
    <row r="123" spans="2:3" x14ac:dyDescent="0.25">
      <c r="B123" t="s">
        <v>307</v>
      </c>
      <c r="C123" t="s">
        <v>308</v>
      </c>
    </row>
    <row r="124" spans="2:3" x14ac:dyDescent="0.25">
      <c r="B124" t="s">
        <v>309</v>
      </c>
      <c r="C124" t="s">
        <v>310</v>
      </c>
    </row>
    <row r="125" spans="2:3" x14ac:dyDescent="0.25">
      <c r="B125" t="s">
        <v>311</v>
      </c>
      <c r="C125" t="s">
        <v>312</v>
      </c>
    </row>
    <row r="126" spans="2:3" x14ac:dyDescent="0.25">
      <c r="B126" t="s">
        <v>313</v>
      </c>
      <c r="C126" t="s">
        <v>314</v>
      </c>
    </row>
    <row r="127" spans="2:3" x14ac:dyDescent="0.25">
      <c r="B127" t="s">
        <v>315</v>
      </c>
      <c r="C127" t="s">
        <v>316</v>
      </c>
    </row>
    <row r="128" spans="2:3" x14ac:dyDescent="0.25">
      <c r="B128" t="s">
        <v>317</v>
      </c>
      <c r="C128" t="s">
        <v>318</v>
      </c>
    </row>
    <row r="129" spans="2:3" x14ac:dyDescent="0.25">
      <c r="B129" t="s">
        <v>319</v>
      </c>
      <c r="C129" t="s">
        <v>320</v>
      </c>
    </row>
    <row r="130" spans="2:3" x14ac:dyDescent="0.25">
      <c r="B130" t="s">
        <v>321</v>
      </c>
      <c r="C130" t="s">
        <v>322</v>
      </c>
    </row>
    <row r="131" spans="2:3" x14ac:dyDescent="0.25">
      <c r="B131" t="s">
        <v>323</v>
      </c>
      <c r="C131" t="s">
        <v>324</v>
      </c>
    </row>
    <row r="132" spans="2:3" x14ac:dyDescent="0.25">
      <c r="B132" t="s">
        <v>325</v>
      </c>
      <c r="C132" t="s">
        <v>326</v>
      </c>
    </row>
    <row r="133" spans="2:3" x14ac:dyDescent="0.25">
      <c r="B133" t="s">
        <v>327</v>
      </c>
      <c r="C133" t="s">
        <v>328</v>
      </c>
    </row>
    <row r="134" spans="2:3" x14ac:dyDescent="0.25">
      <c r="B134" t="s">
        <v>329</v>
      </c>
      <c r="C134" t="s">
        <v>330</v>
      </c>
    </row>
    <row r="135" spans="2:3" x14ac:dyDescent="0.25">
      <c r="B135" t="s">
        <v>331</v>
      </c>
      <c r="C135" t="s">
        <v>332</v>
      </c>
    </row>
    <row r="136" spans="2:3" x14ac:dyDescent="0.25">
      <c r="B136" t="s">
        <v>333</v>
      </c>
      <c r="C136" t="s">
        <v>334</v>
      </c>
    </row>
    <row r="137" spans="2:3" x14ac:dyDescent="0.25">
      <c r="B137" t="s">
        <v>335</v>
      </c>
      <c r="C137" t="s">
        <v>336</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18</vt:i4>
      </vt:variant>
    </vt:vector>
  </HeadingPairs>
  <TitlesOfParts>
    <vt:vector size="21" baseType="lpstr">
      <vt:lpstr>PLAN GESTION POR PROCESO</vt:lpstr>
      <vt:lpstr>Hoja2</vt:lpstr>
      <vt:lpstr>Hoja4</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Shirley Saenz Buitrago</cp:lastModifiedBy>
  <cp:revision/>
  <dcterms:created xsi:type="dcterms:W3CDTF">2016-04-29T15:58:00Z</dcterms:created>
  <dcterms:modified xsi:type="dcterms:W3CDTF">2020-02-24T20:08:32Z</dcterms:modified>
  <cp:category/>
  <cp:contentStatus/>
</cp:coreProperties>
</file>