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30" windowHeight="6690" tabRatio="725"/>
  </bookViews>
  <sheets>
    <sheet name="PLAN GESTION POR PROCESO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'PLAN GESTION POR PROCESO'!$A$10:$BD$66</definedName>
    <definedName name="_xlnm.Print_Area" localSheetId="0">'PLAN GESTION POR PROCESO'!$D$54:$K$65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45621"/>
</workbook>
</file>

<file path=xl/calcChain.xml><?xml version="1.0" encoding="utf-8"?>
<calcChain xmlns="http://schemas.openxmlformats.org/spreadsheetml/2006/main">
  <c r="P39" i="1" l="1"/>
  <c r="P36" i="1"/>
  <c r="P35" i="1"/>
  <c r="M26" i="1" l="1"/>
  <c r="M25" i="1"/>
  <c r="AZ15" i="1" l="1"/>
  <c r="BB15" i="1" s="1"/>
  <c r="BC15" i="1" s="1"/>
  <c r="AZ16" i="1"/>
  <c r="BB16" i="1" s="1"/>
  <c r="BC16" i="1" s="1"/>
  <c r="AZ17" i="1"/>
  <c r="BB17" i="1"/>
  <c r="BC17" i="1"/>
  <c r="AZ19" i="1"/>
  <c r="BB19" i="1" s="1"/>
  <c r="BC19" i="1" s="1"/>
  <c r="AZ21" i="1"/>
  <c r="BB21" i="1"/>
  <c r="BC21" i="1" s="1"/>
  <c r="AZ22" i="1"/>
  <c r="BB22" i="1"/>
  <c r="BC22" i="1"/>
  <c r="AZ23" i="1"/>
  <c r="BB23" i="1"/>
  <c r="BC23" i="1"/>
  <c r="AZ25" i="1"/>
  <c r="BB25" i="1" s="1"/>
  <c r="BC25" i="1" s="1"/>
  <c r="AZ26" i="1"/>
  <c r="BB26" i="1" s="1"/>
  <c r="BC26" i="1" s="1"/>
  <c r="AZ27" i="1"/>
  <c r="BB27" i="1"/>
  <c r="BC27" i="1"/>
  <c r="AZ28" i="1"/>
  <c r="BB28" i="1"/>
  <c r="BC28" i="1" s="1"/>
  <c r="AZ29" i="1"/>
  <c r="BB29" i="1" s="1"/>
  <c r="BC29" i="1" s="1"/>
  <c r="AZ30" i="1"/>
  <c r="BB30" i="1" s="1"/>
  <c r="BC30" i="1" s="1"/>
  <c r="AZ31" i="1"/>
  <c r="BB31" i="1" s="1"/>
  <c r="BC31" i="1" s="1"/>
  <c r="AZ32" i="1"/>
  <c r="BB32" i="1"/>
  <c r="BC32" i="1" s="1"/>
  <c r="AZ33" i="1"/>
  <c r="BB33" i="1" s="1"/>
  <c r="BC33" i="1" s="1"/>
  <c r="AZ35" i="1"/>
  <c r="BB35" i="1"/>
  <c r="BC35" i="1" s="1"/>
  <c r="AZ36" i="1"/>
  <c r="BB36" i="1" s="1"/>
  <c r="BC36" i="1" s="1"/>
  <c r="AZ37" i="1"/>
  <c r="BB37" i="1" s="1"/>
  <c r="BC37" i="1" s="1"/>
  <c r="AZ38" i="1"/>
  <c r="BB38" i="1"/>
  <c r="BC38" i="1" s="1"/>
  <c r="AZ39" i="1"/>
  <c r="BB39" i="1"/>
  <c r="BC39" i="1" s="1"/>
  <c r="AZ40" i="1"/>
  <c r="BB40" i="1"/>
  <c r="BC40" i="1" s="1"/>
  <c r="AZ41" i="1"/>
  <c r="BB41" i="1"/>
  <c r="BC41" i="1" s="1"/>
  <c r="AZ42" i="1"/>
  <c r="BB42" i="1"/>
  <c r="BC42" i="1" s="1"/>
  <c r="AZ43" i="1"/>
  <c r="BB43" i="1"/>
  <c r="BC43" i="1" s="1"/>
  <c r="AZ44" i="1"/>
  <c r="BB44" i="1"/>
  <c r="BC44" i="1" s="1"/>
  <c r="AZ46" i="1"/>
  <c r="BB46" i="1"/>
  <c r="BC46" i="1" s="1"/>
  <c r="AZ48" i="1"/>
  <c r="BB48" i="1"/>
  <c r="BC48" i="1" s="1"/>
  <c r="AZ49" i="1"/>
  <c r="BB49" i="1"/>
  <c r="BC49" i="1" s="1"/>
  <c r="AZ50" i="1"/>
  <c r="BB50" i="1" s="1"/>
  <c r="BC50" i="1" s="1"/>
  <c r="AZ52" i="1"/>
  <c r="BB52" i="1"/>
  <c r="BC52" i="1"/>
  <c r="AZ54" i="1"/>
  <c r="BB54" i="1"/>
  <c r="BC54" i="1"/>
  <c r="AZ55" i="1"/>
  <c r="BB55" i="1" s="1"/>
  <c r="BC55" i="1" s="1"/>
  <c r="AZ56" i="1"/>
  <c r="BB56" i="1"/>
  <c r="BC56" i="1" s="1"/>
  <c r="AZ57" i="1"/>
  <c r="BB57" i="1"/>
  <c r="BC57" i="1"/>
  <c r="AZ58" i="1"/>
  <c r="BB58" i="1"/>
  <c r="BC58" i="1"/>
  <c r="AZ59" i="1"/>
  <c r="BB59" i="1" s="1"/>
  <c r="BC59" i="1" s="1"/>
  <c r="AZ60" i="1"/>
  <c r="BB60" i="1"/>
  <c r="BC60" i="1" s="1"/>
  <c r="AZ61" i="1"/>
  <c r="BB61" i="1"/>
  <c r="BC61" i="1"/>
  <c r="AZ62" i="1"/>
  <c r="BB62" i="1"/>
  <c r="BC62" i="1"/>
  <c r="AZ63" i="1"/>
  <c r="BB63" i="1" s="1"/>
  <c r="BC63" i="1" s="1"/>
  <c r="AZ64" i="1"/>
  <c r="BB64" i="1"/>
  <c r="BC64" i="1" s="1"/>
  <c r="AZ65" i="1"/>
  <c r="BB65" i="1"/>
  <c r="BC65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2" i="1"/>
  <c r="AY50" i="1"/>
  <c r="AY49" i="1"/>
  <c r="AY48" i="1"/>
  <c r="AY46" i="1"/>
  <c r="AY44" i="1"/>
  <c r="AY43" i="1"/>
  <c r="AY42" i="1"/>
  <c r="AY41" i="1"/>
  <c r="AY40" i="1"/>
  <c r="AY39" i="1"/>
  <c r="AY38" i="1"/>
  <c r="AY37" i="1"/>
  <c r="AY36" i="1"/>
  <c r="AY35" i="1"/>
  <c r="AY33" i="1"/>
  <c r="AY32" i="1"/>
  <c r="AY31" i="1"/>
  <c r="AY30" i="1"/>
  <c r="AY29" i="1"/>
  <c r="AY28" i="1"/>
  <c r="AY27" i="1"/>
  <c r="AY26" i="1"/>
  <c r="AY25" i="1"/>
  <c r="AY23" i="1"/>
  <c r="AY22" i="1"/>
  <c r="AY21" i="1"/>
  <c r="AY19" i="1"/>
  <c r="AY17" i="1"/>
  <c r="AY16" i="1"/>
  <c r="AY15" i="1"/>
  <c r="AT54" i="1"/>
  <c r="AV54" i="1" s="1"/>
  <c r="AT16" i="1"/>
  <c r="AV16" i="1" s="1"/>
  <c r="AT17" i="1"/>
  <c r="AT19" i="1"/>
  <c r="AT21" i="1"/>
  <c r="AV21" i="1" s="1"/>
  <c r="AT22" i="1"/>
  <c r="AT23" i="1"/>
  <c r="AT25" i="1"/>
  <c r="AV25" i="1" s="1"/>
  <c r="AT26" i="1"/>
  <c r="AV26" i="1" s="1"/>
  <c r="AT27" i="1"/>
  <c r="AV27" i="1" s="1"/>
  <c r="AT28" i="1"/>
  <c r="AT29" i="1"/>
  <c r="AV29" i="1" s="1"/>
  <c r="AT30" i="1"/>
  <c r="AV30" i="1" s="1"/>
  <c r="AT31" i="1"/>
  <c r="AV31" i="1" s="1"/>
  <c r="AT32" i="1"/>
  <c r="AT33" i="1"/>
  <c r="AV33" i="1" s="1"/>
  <c r="AT34" i="1"/>
  <c r="AT35" i="1"/>
  <c r="AV35" i="1" s="1"/>
  <c r="AT36" i="1"/>
  <c r="AV36" i="1" s="1"/>
  <c r="AT37" i="1"/>
  <c r="AV37" i="1" s="1"/>
  <c r="AT38" i="1"/>
  <c r="AV38" i="1" s="1"/>
  <c r="AT39" i="1"/>
  <c r="AV39" i="1" s="1"/>
  <c r="AT40" i="1"/>
  <c r="AV40" i="1" s="1"/>
  <c r="AT41" i="1"/>
  <c r="AT42" i="1"/>
  <c r="AV42" i="1" s="1"/>
  <c r="AT43" i="1"/>
  <c r="AV43" i="1" s="1"/>
  <c r="AT44" i="1"/>
  <c r="AT46" i="1"/>
  <c r="AV46" i="1" s="1"/>
  <c r="AT48" i="1"/>
  <c r="AV48" i="1" s="1"/>
  <c r="AT49" i="1"/>
  <c r="AV49" i="1" s="1"/>
  <c r="AT50" i="1"/>
  <c r="AT52" i="1"/>
  <c r="AT55" i="1"/>
  <c r="AT56" i="1"/>
  <c r="AT57" i="1"/>
  <c r="AT58" i="1"/>
  <c r="AV58" i="1" s="1"/>
  <c r="AT59" i="1"/>
  <c r="AT60" i="1"/>
  <c r="AT61" i="1"/>
  <c r="AT62" i="1"/>
  <c r="AV62" i="1" s="1"/>
  <c r="AT63" i="1"/>
  <c r="AT64" i="1"/>
  <c r="AT65" i="1"/>
  <c r="AT15" i="1"/>
  <c r="AV15" i="1" s="1"/>
  <c r="AV65" i="1"/>
  <c r="AS65" i="1"/>
  <c r="AV64" i="1"/>
  <c r="AS64" i="1"/>
  <c r="AV63" i="1"/>
  <c r="AS63" i="1"/>
  <c r="AS62" i="1"/>
  <c r="AV61" i="1"/>
  <c r="AS61" i="1"/>
  <c r="AV60" i="1"/>
  <c r="AS60" i="1"/>
  <c r="AV59" i="1"/>
  <c r="AS59" i="1"/>
  <c r="AS58" i="1"/>
  <c r="AV57" i="1"/>
  <c r="AS57" i="1"/>
  <c r="AV56" i="1"/>
  <c r="AS56" i="1"/>
  <c r="AV55" i="1"/>
  <c r="AS55" i="1"/>
  <c r="AS54" i="1"/>
  <c r="AV52" i="1"/>
  <c r="AS52" i="1"/>
  <c r="AV50" i="1"/>
  <c r="AS50" i="1"/>
  <c r="AS49" i="1"/>
  <c r="AS48" i="1"/>
  <c r="AS46" i="1"/>
  <c r="AV44" i="1"/>
  <c r="AS44" i="1"/>
  <c r="AS43" i="1"/>
  <c r="AS42" i="1"/>
  <c r="AV41" i="1"/>
  <c r="AS41" i="1"/>
  <c r="AS40" i="1"/>
  <c r="AS39" i="1"/>
  <c r="AS38" i="1"/>
  <c r="AS37" i="1"/>
  <c r="AS36" i="1"/>
  <c r="AS35" i="1"/>
  <c r="AS33" i="1"/>
  <c r="AV32" i="1"/>
  <c r="AS32" i="1"/>
  <c r="AS31" i="1"/>
  <c r="AS30" i="1"/>
  <c r="AS29" i="1"/>
  <c r="AV28" i="1"/>
  <c r="AS28" i="1"/>
  <c r="AS27" i="1"/>
  <c r="AS26" i="1"/>
  <c r="AS25" i="1"/>
  <c r="AV23" i="1"/>
  <c r="AS23" i="1"/>
  <c r="AV22" i="1"/>
  <c r="AS22" i="1"/>
  <c r="AS21" i="1"/>
  <c r="AV19" i="1"/>
  <c r="AS19" i="1"/>
  <c r="AV17" i="1"/>
  <c r="AS17" i="1"/>
  <c r="AS16" i="1"/>
  <c r="AS15" i="1"/>
  <c r="AN16" i="1"/>
  <c r="AN17" i="1"/>
  <c r="AP17" i="1" s="1"/>
  <c r="AN19" i="1"/>
  <c r="AN21" i="1"/>
  <c r="AN22" i="1"/>
  <c r="AN23" i="1"/>
  <c r="AP23" i="1" s="1"/>
  <c r="AN25" i="1"/>
  <c r="AP25" i="1" s="1"/>
  <c r="AN26" i="1"/>
  <c r="AN27" i="1"/>
  <c r="AP27" i="1" s="1"/>
  <c r="AN28" i="1"/>
  <c r="AN29" i="1"/>
  <c r="AP29" i="1" s="1"/>
  <c r="AN30" i="1"/>
  <c r="AN31" i="1"/>
  <c r="AP31" i="1" s="1"/>
  <c r="AN32" i="1"/>
  <c r="AP32" i="1" s="1"/>
  <c r="AN33" i="1"/>
  <c r="AP33" i="1" s="1"/>
  <c r="AN35" i="1"/>
  <c r="AP35" i="1" s="1"/>
  <c r="AN36" i="1"/>
  <c r="AP36" i="1" s="1"/>
  <c r="AN37" i="1"/>
  <c r="AP37" i="1" s="1"/>
  <c r="AN38" i="1"/>
  <c r="AP38" i="1" s="1"/>
  <c r="AN39" i="1"/>
  <c r="AP39" i="1" s="1"/>
  <c r="AN40" i="1"/>
  <c r="AP40" i="1" s="1"/>
  <c r="AN41" i="1"/>
  <c r="AP41" i="1" s="1"/>
  <c r="AN42" i="1"/>
  <c r="AP42" i="1" s="1"/>
  <c r="AN43" i="1"/>
  <c r="AN44" i="1"/>
  <c r="AP44" i="1" s="1"/>
  <c r="AN46" i="1"/>
  <c r="AP46" i="1" s="1"/>
  <c r="AN48" i="1"/>
  <c r="AP48" i="1" s="1"/>
  <c r="AN49" i="1"/>
  <c r="AN50" i="1"/>
  <c r="AP50" i="1" s="1"/>
  <c r="AN52" i="1"/>
  <c r="AP52" i="1" s="1"/>
  <c r="AN54" i="1"/>
  <c r="AN55" i="1"/>
  <c r="AN56" i="1"/>
  <c r="AN57" i="1"/>
  <c r="AP57" i="1" s="1"/>
  <c r="AN58" i="1"/>
  <c r="AN59" i="1"/>
  <c r="AN60" i="1"/>
  <c r="AN61" i="1"/>
  <c r="AP61" i="1" s="1"/>
  <c r="AN62" i="1"/>
  <c r="AN63" i="1"/>
  <c r="AN64" i="1"/>
  <c r="AN65" i="1"/>
  <c r="AP65" i="1" s="1"/>
  <c r="AN15" i="1"/>
  <c r="AM65" i="1"/>
  <c r="AP64" i="1"/>
  <c r="AM64" i="1"/>
  <c r="AP63" i="1"/>
  <c r="AM63" i="1"/>
  <c r="AP62" i="1"/>
  <c r="AM62" i="1"/>
  <c r="AM61" i="1"/>
  <c r="AP60" i="1"/>
  <c r="AM60" i="1"/>
  <c r="AP59" i="1"/>
  <c r="AM59" i="1"/>
  <c r="AP58" i="1"/>
  <c r="AM58" i="1"/>
  <c r="AM57" i="1"/>
  <c r="AP56" i="1"/>
  <c r="AM56" i="1"/>
  <c r="AP55" i="1"/>
  <c r="AM55" i="1"/>
  <c r="AP54" i="1"/>
  <c r="AM54" i="1"/>
  <c r="AM52" i="1"/>
  <c r="AM50" i="1"/>
  <c r="AP49" i="1"/>
  <c r="AM49" i="1"/>
  <c r="AM48" i="1"/>
  <c r="AM46" i="1"/>
  <c r="AM44" i="1"/>
  <c r="AP43" i="1"/>
  <c r="AM43" i="1"/>
  <c r="AM42" i="1"/>
  <c r="AM41" i="1"/>
  <c r="AM40" i="1"/>
  <c r="AM39" i="1"/>
  <c r="AM38" i="1"/>
  <c r="AM37" i="1"/>
  <c r="AM36" i="1"/>
  <c r="AM35" i="1"/>
  <c r="AM33" i="1"/>
  <c r="AM32" i="1"/>
  <c r="AM31" i="1"/>
  <c r="AP30" i="1"/>
  <c r="AM30" i="1"/>
  <c r="AM29" i="1"/>
  <c r="AP28" i="1"/>
  <c r="AM28" i="1"/>
  <c r="AM27" i="1"/>
  <c r="AP26" i="1"/>
  <c r="AM26" i="1"/>
  <c r="AM25" i="1"/>
  <c r="AM23" i="1"/>
  <c r="AP22" i="1"/>
  <c r="AM22" i="1"/>
  <c r="AP21" i="1"/>
  <c r="AM21" i="1"/>
  <c r="AP19" i="1"/>
  <c r="AM19" i="1"/>
  <c r="AM17" i="1"/>
  <c r="AP16" i="1"/>
  <c r="AM16" i="1"/>
  <c r="AP15" i="1"/>
  <c r="AM15" i="1"/>
  <c r="AH48" i="1"/>
  <c r="AJ48" i="1" s="1"/>
  <c r="AH27" i="1"/>
  <c r="AH16" i="1"/>
  <c r="AJ16" i="1" s="1"/>
  <c r="AH17" i="1"/>
  <c r="AH19" i="1"/>
  <c r="AJ19" i="1" s="1"/>
  <c r="AH21" i="1"/>
  <c r="AH23" i="1"/>
  <c r="AH25" i="1"/>
  <c r="AJ25" i="1" s="1"/>
  <c r="AH26" i="1"/>
  <c r="AH28" i="1"/>
  <c r="AH29" i="1"/>
  <c r="AJ29" i="1" s="1"/>
  <c r="AH30" i="1"/>
  <c r="AJ30" i="1" s="1"/>
  <c r="AH31" i="1"/>
  <c r="AH32" i="1"/>
  <c r="AH33" i="1"/>
  <c r="AJ33" i="1" s="1"/>
  <c r="AH35" i="1"/>
  <c r="AJ35" i="1" s="1"/>
  <c r="AH36" i="1"/>
  <c r="AJ36" i="1" s="1"/>
  <c r="AH37" i="1"/>
  <c r="AH38" i="1"/>
  <c r="AJ38" i="1" s="1"/>
  <c r="AH39" i="1"/>
  <c r="AJ39" i="1" s="1"/>
  <c r="AH40" i="1"/>
  <c r="AJ40" i="1" s="1"/>
  <c r="AH41" i="1"/>
  <c r="AH42" i="1"/>
  <c r="AJ42" i="1" s="1"/>
  <c r="AH43" i="1"/>
  <c r="AJ43" i="1" s="1"/>
  <c r="AH44" i="1"/>
  <c r="AH46" i="1"/>
  <c r="AH49" i="1"/>
  <c r="AH50" i="1"/>
  <c r="AJ50" i="1" s="1"/>
  <c r="AH52" i="1"/>
  <c r="AH54" i="1"/>
  <c r="AH55" i="1"/>
  <c r="AH56" i="1"/>
  <c r="AJ56" i="1" s="1"/>
  <c r="AH57" i="1"/>
  <c r="AH58" i="1"/>
  <c r="AH59" i="1"/>
  <c r="AH60" i="1"/>
  <c r="AJ60" i="1" s="1"/>
  <c r="AH61" i="1"/>
  <c r="AH62" i="1"/>
  <c r="AH63" i="1"/>
  <c r="AH64" i="1"/>
  <c r="AJ64" i="1" s="1"/>
  <c r="AH65" i="1"/>
  <c r="AH15" i="1"/>
  <c r="AJ15" i="1" s="1"/>
  <c r="AJ65" i="1"/>
  <c r="AG65" i="1"/>
  <c r="AG64" i="1"/>
  <c r="AJ63" i="1"/>
  <c r="AG63" i="1"/>
  <c r="AJ62" i="1"/>
  <c r="AG62" i="1"/>
  <c r="AJ61" i="1"/>
  <c r="AG61" i="1"/>
  <c r="AG60" i="1"/>
  <c r="AJ59" i="1"/>
  <c r="AG59" i="1"/>
  <c r="AJ58" i="1"/>
  <c r="AG58" i="1"/>
  <c r="AJ57" i="1"/>
  <c r="AG57" i="1"/>
  <c r="AG56" i="1"/>
  <c r="AJ55" i="1"/>
  <c r="AG55" i="1"/>
  <c r="AJ54" i="1"/>
  <c r="AG54" i="1"/>
  <c r="AJ52" i="1"/>
  <c r="AG52" i="1"/>
  <c r="AG50" i="1"/>
  <c r="AJ49" i="1"/>
  <c r="AG49" i="1"/>
  <c r="AG48" i="1"/>
  <c r="AJ46" i="1"/>
  <c r="AG46" i="1"/>
  <c r="AJ44" i="1"/>
  <c r="AG44" i="1"/>
  <c r="AG43" i="1"/>
  <c r="AG42" i="1"/>
  <c r="AJ41" i="1"/>
  <c r="AG41" i="1"/>
  <c r="AG40" i="1"/>
  <c r="AG39" i="1"/>
  <c r="AG38" i="1"/>
  <c r="AJ37" i="1"/>
  <c r="AG37" i="1"/>
  <c r="AG36" i="1"/>
  <c r="AG35" i="1"/>
  <c r="AG33" i="1"/>
  <c r="AJ32" i="1"/>
  <c r="AG32" i="1"/>
  <c r="AJ31" i="1"/>
  <c r="AG31" i="1"/>
  <c r="AG30" i="1"/>
  <c r="AG29" i="1"/>
  <c r="AJ28" i="1"/>
  <c r="AG28" i="1"/>
  <c r="AJ27" i="1"/>
  <c r="AG27" i="1"/>
  <c r="AJ26" i="1"/>
  <c r="AG26" i="1"/>
  <c r="AG25" i="1"/>
  <c r="AJ23" i="1"/>
  <c r="AG23" i="1"/>
  <c r="AJ22" i="1"/>
  <c r="AG22" i="1"/>
  <c r="AJ21" i="1"/>
  <c r="AG21" i="1"/>
  <c r="AG19" i="1"/>
  <c r="AJ17" i="1"/>
  <c r="AG17" i="1"/>
  <c r="AG16" i="1"/>
  <c r="AG15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2" i="1"/>
  <c r="AA50" i="1"/>
  <c r="AA49" i="1"/>
  <c r="AA48" i="1"/>
  <c r="AA46" i="1"/>
  <c r="AA44" i="1"/>
  <c r="AA43" i="1"/>
  <c r="AA42" i="1"/>
  <c r="AA41" i="1"/>
  <c r="AA40" i="1"/>
  <c r="AA39" i="1"/>
  <c r="AA38" i="1"/>
  <c r="AA37" i="1"/>
  <c r="AA36" i="1"/>
  <c r="AA35" i="1"/>
  <c r="AA33" i="1"/>
  <c r="AA32" i="1"/>
  <c r="AA31" i="1"/>
  <c r="AA30" i="1"/>
  <c r="AA29" i="1"/>
  <c r="AA28" i="1"/>
  <c r="AA27" i="1"/>
  <c r="AA26" i="1"/>
  <c r="AA25" i="1"/>
  <c r="AA23" i="1"/>
  <c r="AA22" i="1"/>
  <c r="AA21" i="1"/>
  <c r="AA19" i="1"/>
  <c r="AA17" i="1"/>
  <c r="AA16" i="1"/>
  <c r="AA15" i="1"/>
  <c r="AB50" i="1"/>
  <c r="AD50" i="1" s="1"/>
  <c r="AB16" i="1"/>
  <c r="AD16" i="1" s="1"/>
  <c r="AB17" i="1"/>
  <c r="AD17" i="1"/>
  <c r="AB19" i="1"/>
  <c r="AD19" i="1"/>
  <c r="AD21" i="1"/>
  <c r="AB22" i="1"/>
  <c r="AD22" i="1"/>
  <c r="AB23" i="1"/>
  <c r="AD23" i="1" s="1"/>
  <c r="AD24" i="1"/>
  <c r="AB25" i="1"/>
  <c r="AD25" i="1"/>
  <c r="AB26" i="1"/>
  <c r="AD26" i="1" s="1"/>
  <c r="AB27" i="1"/>
  <c r="AD27" i="1"/>
  <c r="AB28" i="1"/>
  <c r="AD28" i="1" s="1"/>
  <c r="AB29" i="1"/>
  <c r="AD29" i="1" s="1"/>
  <c r="AB30" i="1"/>
  <c r="AD30" i="1" s="1"/>
  <c r="AB31" i="1"/>
  <c r="AD31" i="1"/>
  <c r="AB32" i="1"/>
  <c r="AD32" i="1" s="1"/>
  <c r="AB33" i="1"/>
  <c r="AD33" i="1"/>
  <c r="AD34" i="1"/>
  <c r="AB35" i="1"/>
  <c r="AD35" i="1"/>
  <c r="AB36" i="1"/>
  <c r="AD36" i="1" s="1"/>
  <c r="AB37" i="1"/>
  <c r="AD37" i="1" s="1"/>
  <c r="AB38" i="1"/>
  <c r="AD38" i="1" s="1"/>
  <c r="AB39" i="1"/>
  <c r="AD39" i="1" s="1"/>
  <c r="AB40" i="1"/>
  <c r="AD40" i="1"/>
  <c r="AB41" i="1"/>
  <c r="AD41" i="1" s="1"/>
  <c r="AB42" i="1"/>
  <c r="AD42" i="1" s="1"/>
  <c r="AB43" i="1"/>
  <c r="AD43" i="1" s="1"/>
  <c r="AB44" i="1"/>
  <c r="AD44" i="1"/>
  <c r="AB46" i="1"/>
  <c r="AD46" i="1" s="1"/>
  <c r="AB48" i="1"/>
  <c r="AD48" i="1" s="1"/>
  <c r="AB49" i="1"/>
  <c r="AD49" i="1" s="1"/>
  <c r="AB52" i="1"/>
  <c r="AD52" i="1"/>
  <c r="AB54" i="1"/>
  <c r="AD54" i="1" s="1"/>
  <c r="AB55" i="1"/>
  <c r="AD55" i="1"/>
  <c r="AB56" i="1"/>
  <c r="AD56" i="1" s="1"/>
  <c r="AB57" i="1"/>
  <c r="AD57" i="1"/>
  <c r="AB58" i="1"/>
  <c r="AD58" i="1" s="1"/>
  <c r="AB59" i="1"/>
  <c r="AD59" i="1"/>
  <c r="AB60" i="1"/>
  <c r="AD60" i="1" s="1"/>
  <c r="AB61" i="1"/>
  <c r="AD61" i="1"/>
  <c r="AB62" i="1"/>
  <c r="AD62" i="1" s="1"/>
  <c r="AB63" i="1"/>
  <c r="AD63" i="1"/>
  <c r="AB64" i="1"/>
  <c r="AD64" i="1" s="1"/>
  <c r="AB65" i="1"/>
  <c r="AD65" i="1"/>
  <c r="AB15" i="1"/>
  <c r="AD15" i="1" s="1"/>
  <c r="E66" i="1"/>
  <c r="AV66" i="1" l="1"/>
  <c r="AJ66" i="1"/>
  <c r="AP66" i="1"/>
  <c r="BA66" i="1"/>
  <c r="AD66" i="1"/>
</calcChain>
</file>

<file path=xl/comments1.xml><?xml version="1.0" encoding="utf-8"?>
<comments xmlns="http://schemas.openxmlformats.org/spreadsheetml/2006/main">
  <authors>
    <author>juan.jimenez</author>
  </authors>
  <commentList>
    <comment ref="J13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<sst xmlns="http://schemas.openxmlformats.org/spreadsheetml/2006/main" count="660" uniqueCount="403">
  <si>
    <t>SECRETARIA DISTRITAL DE GOBIERNO</t>
  </si>
  <si>
    <t>VIGENCIA DE LA PLANEACIÓN</t>
  </si>
  <si>
    <t>CONTROL DE CAMBIOS</t>
  </si>
  <si>
    <t>DEPENDENCIA</t>
  </si>
  <si>
    <t>VERSIÓN</t>
  </si>
  <si>
    <t>FECHA</t>
  </si>
  <si>
    <t>DESCRIPCIÓN DE LA MODIFICACIÓN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</si>
  <si>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</si>
  <si>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</si>
  <si>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</si>
  <si>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</si>
  <si>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</si>
  <si>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</si>
  <si>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</si>
  <si>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</si>
  <si>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</si>
  <si>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</si>
  <si>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</si>
  <si>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</si>
  <si>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</si>
  <si>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</si>
  <si>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</si>
  <si>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</si>
  <si>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</si>
  <si>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</si>
  <si>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</si>
  <si>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</si>
  <si>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</si>
  <si>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</si>
  <si>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</si>
  <si>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</si>
  <si>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</si>
  <si>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</si>
  <si>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</si>
  <si>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</si>
  <si>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</si>
  <si>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</si>
  <si>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</si>
  <si>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</si>
  <si>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</si>
  <si>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</si>
  <si>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</si>
  <si>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</si>
  <si>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</si>
  <si>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</si>
  <si>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</si>
  <si>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</si>
  <si>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</si>
  <si>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</si>
  <si>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</si>
  <si>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</si>
  <si>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</si>
  <si>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</si>
  <si>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95% del Plan de Acción aprobado por el Consejo Local de Gobierno</t>
  </si>
  <si>
    <t>GESTIÓN</t>
  </si>
  <si>
    <t>Porcentaje de Ejecución del Plan de Acción del Consejo Local de Gobierno</t>
  </si>
  <si>
    <t>(Numero de Actividades del Plan de Acción Cumplidas/Numero de Actividad del Plan de Acción del CLG)*100</t>
  </si>
  <si>
    <t>Plan de Acción del Consejo Local de Gobierno</t>
  </si>
  <si>
    <t>EFICACIA</t>
  </si>
  <si>
    <t>Incrementar en un 40% la participación de los ciudadanos en la audiencia de rendición de cuentas</t>
  </si>
  <si>
    <t>RETADORA (MEJORA)</t>
  </si>
  <si>
    <t>Porcentaje de Participación de los Ciudadanos en la Audiencia de Rendición de Cuentas</t>
  </si>
  <si>
    <t>(Numero de Ciudadanos Participantes en la Rendición de Cuentas/Numero de Ciudadanos Participantes en la Rendición de Cuentas Vigencia 2017)*100</t>
  </si>
  <si>
    <t>Proporción de Ciudanos Participantes en la Rendición de Cuentas 2017</t>
  </si>
  <si>
    <t>Lograr el 40% de avance en el cumplimiento fisico del Plan de Desarrollo Local</t>
  </si>
  <si>
    <t>Porcentaje de Avance en el Cumplimiento Fisico del Plan de Desarrollo Local</t>
  </si>
  <si>
    <t>Porcentaje de Avance Acumulado en el cumplimiento fisico del Plan de Desarrollo Local</t>
  </si>
  <si>
    <t>Avance Acumulado Fisico en el Cumplimiento del Plan de Desarrollo Local</t>
  </si>
  <si>
    <t>EFECTIVIDAD</t>
  </si>
  <si>
    <t>TOTAL PROCESO</t>
  </si>
  <si>
    <t xml:space="preserve">RELACIONES ESTRATEGICAS
</t>
  </si>
  <si>
    <t>Responder oportunamente el 100% de los ejercicios de control politico, derechos de petición y/o solicitudes de información que realice el Concejo de Bogota D.C y el Congreso de la República conforme con los mecanismos diseñados e implementados en la vigencia 2017</t>
  </si>
  <si>
    <t xml:space="preserve">Porcentaje de Respuestas Oportunas de los ejercicios de control politico, derechos de petición y/o solicitudes de información que realice el Concejo de Bogota D.C y el Congreso de la República </t>
  </si>
  <si>
    <t>(Numero de Respuestas Oportunas a los Ejercicios de Control Politico, Derechos de Petición y/o Solicitudes de Información Realice el Concejo de Bogota D.C y el Congreso de la República/Total de Solicitudes por Ejercicios de Control Politico, Derechos de Petición y/o Información que realice el Concejo de Bogota D.C y el Congreso de la República)*100</t>
  </si>
  <si>
    <t>CONSTANTE</t>
  </si>
  <si>
    <t xml:space="preserve">Respuestas Oportunas de los ejercicios de control politico, derechos de petición y/o solicitudes de información que realice el Concejo de Bogota D.C y el Congreso de la República </t>
  </si>
  <si>
    <t>SUMA</t>
  </si>
  <si>
    <t xml:space="preserve">COMUNICACIONES ESTRATEGICAS
</t>
  </si>
  <si>
    <t>Formular e implementar  un plan de comunicaciones para la alcaldía local durante la vigencia 2018</t>
  </si>
  <si>
    <t>Plan de Comunicaciones Formulado e Implementado</t>
  </si>
  <si>
    <t>Número de planes de comunicaciones formulados e implementados</t>
  </si>
  <si>
    <t>PLAN DE COMUNICACIONES</t>
  </si>
  <si>
    <t xml:space="preserve">Realizar  tres campañas externas de posicionamiento y difusión de los resultados obtenidos en la ejecución del Plan de Desarrollo Local.
</t>
  </si>
  <si>
    <t>Campañas Externas Realizadas</t>
  </si>
  <si>
    <t xml:space="preserve">Número de campañas externas de difusión de los resultados obtenidos en la ejecución del PDL realizadas </t>
  </si>
  <si>
    <t>CAMPAÑA EXTERNAS</t>
  </si>
  <si>
    <t xml:space="preserve">
Realizar  nueve (9) campañas internas para la Alcaldia Local , las cuales incluya los temas de transparencia, clima laboral y ambiental</t>
  </si>
  <si>
    <t>Campañas Internas Realizadas</t>
  </si>
  <si>
    <t xml:space="preserve">Número de campañas internas para la Alcaldia Local , las cuales incluya los temas de transparencia, clima laboral y ambiental realizadas </t>
  </si>
  <si>
    <t>CAMPAÑA INTERNAS</t>
  </si>
  <si>
    <t>IVC</t>
  </si>
  <si>
    <t>Archivar el 100% de las actuaciones de obras anteriores a la ley 1801-2016 antes del 30 de junio de 2018</t>
  </si>
  <si>
    <t>Porcentaje de Actuaciones de Obras Anteriores a la Ley 1801-2016 Archivadas Antes del 30 de Junio de 2018</t>
  </si>
  <si>
    <t>(Actuaciones de Obras Anteriores a la Ley 1801-2016 Archivados/Total de Actuaciones de Obras Anteriores a la Ley 1801-2016)*100</t>
  </si>
  <si>
    <t>Actuaciones de Obras Archivados Anteriores a la Ley 1801 de 2016</t>
  </si>
  <si>
    <t xml:space="preserve">Archivar el 60% de las actuaciones de establecimientos de comercio anteriores a la ley 1801-2016 antes del 30 de junio de 2018
</t>
  </si>
  <si>
    <t>Porcentaje de Actuaciones de Establecimiento de Comercio Anteriores a la Ley 1801-2016 Archivadas Antes del 30 de Junio de 2018</t>
  </si>
  <si>
    <t>(Actuaciones de Establecimientos de Comercio Anteriores a la Ley 1801-2016 Archivados/Total de Establecimientos de Comercio Anteriores a la Ley 1801-2016)*100</t>
  </si>
  <si>
    <t>Actuaciones de Establecimiento de Comercio Archivados Anteriores a la Ley 1801 de 2016</t>
  </si>
  <si>
    <t>Acciones de Control u Operativos en Materia de Urbanimos Relacionados con la Integridad del Espacio Público Realizados</t>
  </si>
  <si>
    <t>Numero de Acciones de Control u Operativos en Materia de Urbanimo Relacionados con la Integridad del Espacio Público Realizados</t>
  </si>
  <si>
    <t>Acciones de Control u Operativos en Materia de Urbanimo</t>
  </si>
  <si>
    <t>Realizar 42 acciones de control u operativos en materia de actividad economica</t>
  </si>
  <si>
    <t>Acciones de Control u Operativos en materia de actividad economica Realizados</t>
  </si>
  <si>
    <t>Numero de Acciones de Control u Operativos en materia de actividad economica</t>
  </si>
  <si>
    <t>Acciones de Control u Operativos en Materia de Actividad Economica</t>
  </si>
  <si>
    <t>Realizar 24 acciones de control u operativos en materia de urbanismo relacionados con la integridad urbanistica</t>
  </si>
  <si>
    <t>Acciones de control u operativos en materia de urbanismo relacionados con la integridad urbanistica Realizados</t>
  </si>
  <si>
    <t>Numero de Acciones de control u operativos en materia de urbanismo relacionados con la integridad urbanistica</t>
  </si>
  <si>
    <t>Acciones de control u operativos en materia de urbanismo relacionados con la integridad urbanistica</t>
  </si>
  <si>
    <t>Realizar 12 acciones de control u operativos en materia de ambiente, mineria y relaciones con los animales</t>
  </si>
  <si>
    <t>Acciones de control u operativos en materia de ambiente, mineria y relaciones con los animales Realizados</t>
  </si>
  <si>
    <t>Numero Acciones de control u operativos en materia de ambiente, mineria y relaciones con los animales</t>
  </si>
  <si>
    <t>Acciones de control u operativos en materia de ambiente, mineria y relaciones con los animale</t>
  </si>
  <si>
    <t>Realizar 10 acciones de control u operativos en materia de convivencia relacionados con articulos pirotécnicos y sustancias peligrosas</t>
  </si>
  <si>
    <t>Acciones de control u operativos en materia de convivencia relacionados con articulos pirotécnicos y sustancias peligrosas Realizados</t>
  </si>
  <si>
    <t>Numero Acciones de control u operativos en materia de convivencia relacionados con articulos pirotécnicos y sustancias peligrosas</t>
  </si>
  <si>
    <t>Acciones de control u operativos en materia de convivencia relacionados con articulos pirotécnicos y sustancias peligrosas</t>
  </si>
  <si>
    <t>Diseñar e implementar un (1) Plan que permita generar las acciones para disminuir las revocatorias del Consejo de Justicia provenientes de las Alcaldias Locales</t>
  </si>
  <si>
    <t>Plan de Acción para Disminuir las Revocatorias del Consejo de Justicia Provenientes de las Alcaldias Locales Diseñado e Implementado</t>
  </si>
  <si>
    <t>(Numero de Acciones Diseñadas e Implementadas/Total de Acciones Diseñadas e Implementadas para Disminuir las Revocatorias del Consejo de Justicia Provenientes de las Alcaldias Locales)*100</t>
  </si>
  <si>
    <t>Cumplimiento del Plan de Acción Para Disminuir las Revocatorias del Consejo de Justicia Provenientes de las Alcaldias Locales</t>
  </si>
  <si>
    <t xml:space="preserve">GESTIÓN CORPORATIVA LOCAL
</t>
  </si>
  <si>
    <t>Porcentaje de Compromisos del Presupuesto de Inversión Directa Disponible a la Vigencia para el FDL</t>
  </si>
  <si>
    <t>(Compromisos Presupuestales de Inversión Realizados/Total del Presupuesto de Inversión Directa de la Vigencia)</t>
  </si>
  <si>
    <t xml:space="preserve">Porcentaje de Compromisos del Presupuesto de Inversión Directa </t>
  </si>
  <si>
    <t>EFICIENCIA</t>
  </si>
  <si>
    <t>Porcentaje de Giros de Presupuesto de Inversión Directa Realizados</t>
  </si>
  <si>
    <t>(Giros de Presupuesto de Inversión Directa Realizados/Total de Presupuesto de Inversión directa Vigencia 2018)</t>
  </si>
  <si>
    <t xml:space="preserve">Giros de Presupuesto de Inversión Directa </t>
  </si>
  <si>
    <t>Porcentaje de Giros de Presupuesto Comprometido Constituido como Obligaciones por Pagar de la Vigencia 2017 Realizados</t>
  </si>
  <si>
    <t>(Giros de Presupuesto Comprometido Constituido como Obligaciones por Pagar de la Vigencia 2017 Realizados/Total de Presupuesto Comprometido Constituido como Obligaciones por Pagar de la vigencia 2017)*100</t>
  </si>
  <si>
    <t xml:space="preserve">Giros de Presupuesto Comprometido Constituido como Obligaciones por Pagar de la Vigencia 2017 </t>
  </si>
  <si>
    <t>Porcentaje de Procesos Contractuales de Malla Vial y Parques de la Vigencia 2018 Realizados Utilizando los Pliegos Tipo</t>
  </si>
  <si>
    <t>(Porcentaje de Procesos Contractuales de Malla Vial y Parques de la Vigencia 2018 Realizados Utilizando los Pliegos Tipo/Total de Procesos Contractuales de Malla Vial y Parques de la Vigencia 2018)*100</t>
  </si>
  <si>
    <t>Porcentaje de Publicación de los Procesos Contractuales del FDL y Modificaciones Contractuales Realizado</t>
  </si>
  <si>
    <t>(Procesos y Modificaciones Contractuales Publicados en el Portal SECOP/Total de Procesos y Modificaciones Contractuales de la Vigencia 2018)*100</t>
  </si>
  <si>
    <t>Bienes de Características Técnicas Uniformes de Común Utilización a través del portal Colombia Compra Eficiente Aquiridos</t>
  </si>
  <si>
    <t>Aplicar el 100% de los lineamientos establecidos en la Directiva 12 de 2016  o aquella que la mofique o susutituya.</t>
  </si>
  <si>
    <t>Porcentaje de Lineamientos Establecidos en la Directiva 12 de 2016 o Aquella que la Modifique Aplicados</t>
  </si>
  <si>
    <t xml:space="preserve"> (Lineamientos Establecidos en la Directiva 12 de 2016 o Aquella que la Modifique Aplicados/Total de Lineamientos Establecidos en la Directiva 12 de 2016 o Aquella que la Modifique)*100</t>
  </si>
  <si>
    <t>Lineamientos Establecidos en la Directiva 12 de 2016 o Aquella que la Modifique</t>
  </si>
  <si>
    <t>Ejecutar el 100% del plan de implementación del SIPSE local.</t>
  </si>
  <si>
    <t>Porcentaje de Ejecución del Plan de Implementación del SIPSE Local</t>
  </si>
  <si>
    <t>(Acciones Cumplidas del Plan de Implementación de SIPSE Local/Total de Acciones del Plan de Implementación de SIPSE Local)*100</t>
  </si>
  <si>
    <t>Plan de Implementación del SIPSE Local</t>
  </si>
  <si>
    <t>Porcentaje de asistencia a las jornadas programadas por la Dirección Financiera de la SDG</t>
  </si>
  <si>
    <t>(No. de jornadas a las que asistió el contador del FDL/No. de jornadas programadas por la Dirección Financiera)*100</t>
  </si>
  <si>
    <t>Porcentaje de reporte de información insumo para contabilidad</t>
  </si>
  <si>
    <t>(No. de reportes trimestrales remitidos al contador via Orfeo/No. de trimestres del año)*100
(Según la alcaldía se puede cambiar la periodicidad a mensual)</t>
  </si>
  <si>
    <t>CRECIENTE</t>
  </si>
  <si>
    <t>SERVICIO A LA CIUDADANIA</t>
  </si>
  <si>
    <t>Responder el 100% de los requerimientos asignados al proceso/Alcaldia Local durante cada trimestre</t>
  </si>
  <si>
    <t>Porcentaje de Requerimientos Asignados a la Alcaldia Local Respondidos</t>
  </si>
  <si>
    <t xml:space="preserve"> Requerimientos Asignados a la Alcaldia Local Respondidos</t>
  </si>
  <si>
    <t>GESTIÓN DEL PATRIMONIO DOCUMENTAL</t>
  </si>
  <si>
    <t xml:space="preserve">GERENCIA DE TI
</t>
  </si>
  <si>
    <t>Cumplir el 100% de las politicas de gestión de las TIC impartidas por la DTI del Nivel Central</t>
  </si>
  <si>
    <t>Porcentaje de Politicas de Gestión de TIC Impartidas por la DTI Cumplidas</t>
  </si>
  <si>
    <t>(Politicas de Gestión de TIC Impartidas por DTI Cumplidas/Total de Politicas de Gestión de TIC Impartidas por la Dirección de TIC)*100</t>
  </si>
  <si>
    <t>Integrar las herramientas de planeación, gestión y control, con enfoque de innovación, mejoramiento continuo, responsabilidad social, desarrollo integral del talento humano y transparencia</t>
  </si>
  <si>
    <t>IMPLEMENTACIÓN DEL MODELO INTEGRADO DE PLANEACIÓN Y GESTIÓN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</si>
  <si>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</si>
  <si>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</si>
  <si>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</si>
  <si>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</si>
  <si>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</si>
  <si>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</si>
  <si>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>RUBROSFUNCIONAMIENTO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</si>
  <si>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</si>
  <si>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</si>
  <si>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</si>
  <si>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</si>
  <si>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</si>
  <si>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</si>
  <si>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</si>
  <si>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</si>
  <si>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</si>
  <si>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</si>
  <si>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SOTENIBILIDAD DEL SISTEMA DE GESTIÓN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</si>
  <si>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</si>
  <si>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</si>
  <si>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</si>
  <si>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</si>
  <si>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</si>
  <si>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</si>
  <si>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</si>
  <si>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</si>
  <si>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</si>
  <si>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</si>
  <si>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</si>
  <si>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</si>
  <si>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</si>
  <si>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</si>
  <si>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</si>
  <si>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</si>
  <si>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</si>
  <si>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</si>
  <si>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</si>
  <si>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</si>
  <si>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</si>
  <si>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</si>
  <si>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</si>
  <si>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</si>
  <si>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</si>
  <si>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</si>
  <si>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</si>
  <si>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</si>
  <si>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</si>
  <si>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</si>
  <si>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</si>
  <si>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</si>
  <si>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</si>
  <si>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</si>
  <si>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</si>
  <si>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</si>
  <si>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</si>
  <si>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</si>
  <si>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</si>
  <si>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</si>
  <si>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</si>
  <si>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</si>
  <si>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</si>
  <si>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</si>
  <si>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</si>
  <si>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</si>
  <si>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</si>
  <si>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</si>
  <si>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</si>
  <si>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</si>
  <si>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</si>
  <si>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</si>
  <si>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</si>
  <si>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</si>
  <si>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</si>
  <si>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</si>
  <si>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</si>
  <si>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</si>
  <si>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</si>
  <si>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</si>
  <si>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</si>
  <si>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</si>
  <si>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</si>
  <si>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</si>
  <si>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>Porcentaje de cumplimiento de las acciones según el Plan de Implementación del Modelo Integrado de Planeación</t>
  </si>
  <si>
    <t>ACCIONES SEGÚN EL PLAN DE IMPLEMENTACIÓN DEL MODELO INTEGRADO DE PLANEACIÓN</t>
  </si>
  <si>
    <t>Seguimiento al Plan de Implementación del MIPG</t>
  </si>
  <si>
    <t xml:space="preserve">Herramienta de Registro de Requisitos Legales </t>
  </si>
  <si>
    <t>VIGENCIA 2017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</si>
  <si>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</si>
  <si>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sensibilización</t>
  </si>
  <si>
    <t>Número de jornadas realizadas/ número de jornadas programadas</t>
  </si>
  <si>
    <t>N/A</t>
  </si>
  <si>
    <t>Jornadas de sensibilización sobre las buenas practicas documentales</t>
  </si>
  <si>
    <t>Actas de capacitación</t>
  </si>
  <si>
    <t>Cumplir con el 100% de las buenas prácticas de gestión documental emitidas por el nivel central, en la muestra tomada por parte de los técnicos, en las sesiones de inspección a la gestión documental de la alcaldía local</t>
  </si>
  <si>
    <t>Buenas prácticas aplicadas</t>
  </si>
  <si>
    <t>Cumplimiento de buenas prácticas</t>
  </si>
  <si>
    <t>Buenas practicas de gestión documental</t>
  </si>
  <si>
    <t>Informes de auditoría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</si>
  <si>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</si>
  <si>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</si>
  <si>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</si>
  <si>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 xml:space="preserve">Inventario del archivo de gestión </t>
  </si>
  <si>
    <t>Archivos  de gestión centralizados de  la Alcaldia Local</t>
  </si>
  <si>
    <t>Actas de Reunión</t>
  </si>
  <si>
    <t>Modificacionesl PAAC</t>
  </si>
  <si>
    <t>Mediciones de desempeño ambiental realizadas en el proceso/alcaldia local</t>
  </si>
  <si>
    <t>Gestión Ambiental</t>
  </si>
  <si>
    <t>Numero de mediciones del desempeño ambiental en el proceso/alcaldia local realizados</t>
  </si>
  <si>
    <t>Buenas practicas y lecciones aprendidas identificadas por proceso o Alcaldía Local en la herramienta de gestión del conocimiento (AGORA)</t>
  </si>
  <si>
    <t>Buenas y lecciones aprendidas identificadas en la herramienta de gestión del conocimiento  (AGORA)</t>
  </si>
  <si>
    <t>AGORA</t>
  </si>
  <si>
    <t>Consumo de Papel</t>
  </si>
  <si>
    <t>Cantidad de resmas de papel de la presente vigencia</t>
  </si>
  <si>
    <t>Avocar el 100% de las actuaciones policivas recibidas por parte de las Inspecciones de Policía radicadas durante el año 2.018.</t>
  </si>
  <si>
    <t>(Número de autos que avocan conocimiento/Número total de actuaciones radicadas)*100</t>
  </si>
  <si>
    <t>Porcentaje de auto que avocan conocimiento</t>
  </si>
  <si>
    <t>Autos que avocan conocimiento</t>
  </si>
  <si>
    <r>
      <t xml:space="preserve">Realizar </t>
    </r>
    <r>
      <rPr>
        <b/>
        <sz val="18"/>
        <color indexed="10"/>
        <rFont val="Arial Rounded MT Bold"/>
        <family val="2"/>
      </rPr>
      <t xml:space="preserve">minimo </t>
    </r>
    <r>
      <rPr>
        <sz val="18"/>
        <rFont val="Arial Rounded MT Bold"/>
        <family val="2"/>
      </rPr>
      <t>20 acciones de control u operativos en materia de urbanismo relacionados con la integridad del Espacio Público</t>
    </r>
  </si>
  <si>
    <r>
      <t xml:space="preserve">Comprometer al 30 de junio del 2018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de inversión directa disponible a la vigencia para el FDL y el </t>
    </r>
    <r>
      <rPr>
        <b/>
        <sz val="18"/>
        <color indexed="10"/>
        <rFont val="Arial Rounded MT Bold"/>
        <family val="2"/>
      </rPr>
      <t>95%</t>
    </r>
    <r>
      <rPr>
        <sz val="18"/>
        <rFont val="Arial Rounded MT Bold"/>
        <family val="2"/>
      </rPr>
      <t xml:space="preserve"> al 31 de diciembre de 2018.</t>
    </r>
  </si>
  <si>
    <r>
      <t xml:space="preserve">Girar mínimo el </t>
    </r>
    <r>
      <rPr>
        <b/>
        <sz val="18"/>
        <color indexed="10"/>
        <rFont val="Arial Rounded MT Bold"/>
        <family val="2"/>
      </rPr>
      <t>30%</t>
    </r>
    <r>
      <rPr>
        <sz val="18"/>
        <rFont val="Arial Rounded MT Bold"/>
        <family val="2"/>
      </rPr>
      <t xml:space="preserve"> del presupuesto de inversión directa comprometidos en la vigencia 2018</t>
    </r>
  </si>
  <si>
    <r>
      <t xml:space="preserve">Girar el </t>
    </r>
    <r>
      <rPr>
        <b/>
        <sz val="18"/>
        <color indexed="10"/>
        <rFont val="Arial Rounded MT Bold"/>
        <family val="2"/>
      </rPr>
      <t>50%</t>
    </r>
    <r>
      <rPr>
        <sz val="18"/>
        <rFont val="Arial Rounded MT Bold"/>
        <family val="2"/>
      </rPr>
      <t xml:space="preserve"> del presupuesto comprometido constituido como Obligaciones por Pagar de la vigencia 2017 y anteriores (Funcionamiento e Inversión).</t>
    </r>
  </si>
  <si>
    <r>
      <t>Adelantar el</t>
    </r>
    <r>
      <rPr>
        <b/>
        <sz val="18"/>
        <rFont val="Arial Rounded MT Bold"/>
        <family val="2"/>
      </rPr>
      <t xml:space="preserve"> </t>
    </r>
    <r>
      <rPr>
        <b/>
        <sz val="18"/>
        <color indexed="10"/>
        <rFont val="Arial Rounded MT Bold"/>
        <family val="2"/>
      </rPr>
      <t>100%</t>
    </r>
    <r>
      <rPr>
        <sz val="18"/>
        <rFont val="Arial Rounded MT Bold"/>
        <family val="2"/>
      </rPr>
      <t xml:space="preserve"> de los procesos contractuales de malla vial y parques de la vigencia 2018, utilizando los pliegos tipo.</t>
    </r>
  </si>
  <si>
    <r>
      <t>Publicar el</t>
    </r>
    <r>
      <rPr>
        <b/>
        <sz val="18"/>
        <color indexed="10"/>
        <rFont val="Arial Rounded MT Bold"/>
        <family val="2"/>
      </rPr>
      <t xml:space="preserve"> 100% </t>
    </r>
    <r>
      <rPr>
        <sz val="18"/>
        <rFont val="Arial Rounded MT Bold"/>
        <family val="2"/>
      </rPr>
      <t>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  </r>
  </si>
  <si>
    <r>
      <t xml:space="preserve">Adquirir el </t>
    </r>
    <r>
      <rPr>
        <b/>
        <sz val="18"/>
        <color indexed="10"/>
        <rFont val="Arial Rounded MT Bold"/>
        <family val="2"/>
      </rPr>
      <t>80%</t>
    </r>
    <r>
      <rPr>
        <sz val="18"/>
        <rFont val="Arial Rounded MT Bold"/>
        <family val="2"/>
      </rPr>
      <t xml:space="preserve"> de los bienes de Características Técnicas Uniformes de Común Utilización a través del portal Colombia Compra Eficiente.</t>
    </r>
  </si>
  <si>
    <t>Fuentes de Requisitos Legales Aplicables al Proceso Registrados</t>
  </si>
  <si>
    <t>(Numero de acciones cumplidas de responsabilidad del proceso/Alcaldía Local en el Plan de Implementación del MIPG/Numero total de acciones de responsabilidad del proceso en el Plan de Implementación del MIPG)*100</t>
  </si>
  <si>
    <t>Cumplir con el 100% de las actividades y tareas asignadas al proceso/Alcaldía Local en el PAAC 2018</t>
  </si>
  <si>
    <t>Porcentaje de cumplimiento de las actividades y tareas asignadas al proceso/Alcaldía Local en el PAAC 2018</t>
  </si>
  <si>
    <t>Desarrollar dos mediciones del desempeño ambiental en el proceso/alcaldía local de acuerdo a la metodología definida por la OAP</t>
  </si>
  <si>
    <t>(No. De acciones del plan anticorrupción cumplidas en el trimestre/No. De acciones del plan antocorrupción formuladas para el trimestre en la versión vigente del plan anticorrupción)*100</t>
  </si>
  <si>
    <t>Porcentaje de cumplimiento de las acciones y tareas asignadas en el PAAC 2018</t>
  </si>
  <si>
    <t>Porcentaje de depuración de las comunicaciones en el aplicatio de gestión documental</t>
  </si>
  <si>
    <t>(Número de comunicaciones depuradas en el aplicativo de gestión documental ORFEO/Numero total de comunicaciones que se encuentran asignadas en el AGD ORFEO)*100</t>
  </si>
  <si>
    <t>Comunicaciones en el aplicativo de gestión documental ORFEO</t>
  </si>
  <si>
    <t>Asistencia a las jornadas de actualización y unificación de criterios</t>
  </si>
  <si>
    <t>Reportes realizados</t>
  </si>
  <si>
    <t>Ejercicios de evaluación de los requisitos legales aplicables el proceso/Alcaldía realizados</t>
  </si>
  <si>
    <t>Numero de ejercicios de evaluación de los requisitos legales aplicables el proceso/Alcaldía realizados</t>
  </si>
  <si>
    <t>Porcentaje de servidores públicos entrenados en puesto de trabajo</t>
  </si>
  <si>
    <t>Porcentaje de personas entrenadas en puesto de trabajo</t>
  </si>
  <si>
    <t>Realizar entrenamiento en puesto de trabajo al 100% de los servidores públicos nuevos vinculados al proceso/Alcaldía Local durante la vigencia</t>
  </si>
  <si>
    <t>(Numero de servidores públicos nuevos vinculados al proceso/Alcaldía Local entrenados en puesto de trabajo/Numero total de servidores públicos vinculados al proceso/Alcaldía)*100</t>
  </si>
  <si>
    <t>(Cantidad de respuestas oportunas a los requerimientos ciudadanos asignados al proceso/Alcaldía Local durante la vigencia 2018  /Cantidad de requerimientos ciudadanos de la vigencia 2018 asignados al proceso/Alcaldía Local)*100</t>
  </si>
  <si>
    <t>Disminución de requerimientos ciudadanos vencidos asignados al proceso/Alcaldía Local</t>
  </si>
  <si>
    <t>Numero de requerimientos ciudadanos vencidos asignados al proceso/Alcaldía Local de la vigencia 2017 - Numero de respuestas realizadas a requerimientos ciudadanos vencidos asignados al proceso/Alcaldía Local de la vigencia 2017</t>
  </si>
  <si>
    <t>Cumplimiento en reportes de riesgos de manera oportuna</t>
  </si>
  <si>
    <t>Reportes de Riesgos y Servicio No Conforme</t>
  </si>
  <si>
    <t>REPORTES GESTION DEL RIESGO</t>
  </si>
  <si>
    <t>Cumplir con el 100% de reportes de riesgos del proceso de manera oportuna con destino a la mejora del Sistema de Gestión de la Entidad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</si>
  <si>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</si>
  <si>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</si>
  <si>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</si>
  <si>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OFICINA ASESORA DE PLANEACION</t>
  </si>
  <si>
    <t>Hacer dos (2) ejercicios de evaluación del normograma  aplicables al proceso/Alcaldía Local de conformidad con el procedimiento  "Procedimiento para la identificación y evaluación de requisitos legales"</t>
  </si>
  <si>
    <t>Disminuir a 0 la cantidad de requerimientos ciudadanos vencidos asignados al proceso/Alcaldía local, según el resultado presentado en la vigencia 2017 y la información presentada por Servicio a la ciudadanía</t>
  </si>
  <si>
    <t>Registrar una (1) buena practica y una (1) experiencia producto de errores operacionales por proceso o Alcaldía Local en la herramienta institucional de Gestión del Conocimiento (AGORA)</t>
  </si>
  <si>
    <t>Numero de buenas practicas y lecciones aprendidas registradas por proceso o Alcaldía Local en la herramienta institucional de gestión del conocimiento (AGORA)</t>
  </si>
  <si>
    <t>Depurar el 100% de las comunicaciones en el aplicativo de gestión documental (a excepción de los derechos de petición)</t>
  </si>
  <si>
    <t>(No. de reportes  de riesgos remitidos oportunamente a la OAP/ No. De reportes de riesgos relacionados con el Sistema de gestion de la entidad)*100</t>
  </si>
  <si>
    <t>Cumplir el 100% del Plan de Actualización de la documentación del Sistema de Gestión de la Entidad correspondientes al proceso (Nivel Central)</t>
  </si>
  <si>
    <t>Mantener el 100% de las acciones de mejora asignadas al proceso/Alcaldía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</si>
  <si>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</si>
  <si>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</si>
  <si>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Realizar la publicación del 100% de la información relacionada con el proceso/Alcaldía atendiendo los lineamientos de la ley 1712 de 2014</t>
  </si>
  <si>
    <t>Información publicada según lineamientos de la ley de transparencia 1712 de 2014</t>
  </si>
  <si>
    <r>
      <t>Cumplir el 100% de las acciones asignadas al proceso/Alcaldía Local en</t>
    </r>
    <r>
      <rPr>
        <sz val="28"/>
        <rFont val="Arial Rounded MT Bold"/>
        <family val="2"/>
      </rPr>
      <t xml:space="preserve"> </t>
    </r>
    <r>
      <rPr>
        <sz val="18"/>
        <rFont val="Arial Rounded MT Bold"/>
        <family val="2"/>
      </rPr>
      <t>el Plan de Implementación del Modelo Integrado de Planeación</t>
    </r>
    <r>
      <rPr>
        <sz val="28"/>
        <rFont val="Arial Rounded MT Bold"/>
        <family val="2"/>
      </rPr>
      <t>.</t>
    </r>
  </si>
  <si>
    <t>N° META</t>
  </si>
  <si>
    <t>Asistir al 100% de las jornadas de actualización y unificación de criterios contables con las alcaldías locales bajo el nuevo marco normativo contable programadas por la Dirección Financiera de la SDG</t>
  </si>
  <si>
    <t>Porcentaje de bienes de caracteristicas tecnicas uniformes de común utilización aquiridos a través del portal CCE</t>
  </si>
  <si>
    <t>EJECUCIÓN PONDERADA</t>
  </si>
  <si>
    <t>(No.criterios cumplidos según la herramienta de medición de requisitos e indice de transparencia/No. Criterios definidos según la herramienta de medición de requisitos e indice de transparencia)*100</t>
  </si>
  <si>
    <t>ALCALDE LOCAL</t>
  </si>
  <si>
    <t>Actividades del plan de acción</t>
  </si>
  <si>
    <t>Plan desarrollo Local</t>
  </si>
  <si>
    <t>Plan de Acción CLG</t>
  </si>
  <si>
    <t>Rendición de cuentas</t>
  </si>
  <si>
    <t>Área de Gestión desarrollo Local-Planeación</t>
  </si>
  <si>
    <t>Área de Gestión desarrollo Loca-Planeación</t>
  </si>
  <si>
    <t>Actas de reunión</t>
  </si>
  <si>
    <t>Actas de reunión SDP - Seguiimiento a Proyectos de Inversión</t>
  </si>
  <si>
    <t xml:space="preserve">Actas avance Plan de Acción CLG  </t>
  </si>
  <si>
    <t>Requerimientos realizados por la ciudadania</t>
  </si>
  <si>
    <t>Todas las Áreas</t>
  </si>
  <si>
    <t>ORFEO - Seguimiento Base en linea PQRS SAC SDG</t>
  </si>
  <si>
    <t>PQRS-SAC-SDG</t>
  </si>
  <si>
    <t>Área de Gestión Desarrollo Local-Prensa</t>
  </si>
  <si>
    <t>SDG Oficina de comunicaciones/Alcaldia Local</t>
  </si>
  <si>
    <t>Plan de Desarrollo Local</t>
  </si>
  <si>
    <t>Proyectos de Inversión formulados - Plan de Desarrollo Local</t>
  </si>
  <si>
    <t>Actas  - correos - Memorandos</t>
  </si>
  <si>
    <t>Actuaciones administrativas en el sistema SI ACTUA a l 17/01/2018, un total de 702.</t>
  </si>
  <si>
    <t>Actuaciones administrativas en el sistema SI ACTUA a l 17/01/2018, un total de 636 (60% 382)</t>
  </si>
  <si>
    <t>Quejas de la Ciudadania y hechos notorios</t>
  </si>
  <si>
    <t>Quejas de la Ciudadania</t>
  </si>
  <si>
    <t>Quejas  de la ciudadania</t>
  </si>
  <si>
    <t>50% (351)</t>
  </si>
  <si>
    <t>Aplicativo SI ATUA</t>
  </si>
  <si>
    <t>Area de Gestión Policiva</t>
  </si>
  <si>
    <t>50% (192)</t>
  </si>
  <si>
    <t>Actas de restitución/operativos</t>
  </si>
  <si>
    <t>Actas de operativos</t>
  </si>
  <si>
    <t>Area de Gestión Policiva - Inspecciones</t>
  </si>
  <si>
    <t>Oficios - ORFEO - SI ACTUA</t>
  </si>
  <si>
    <t>Dirección  IVC SDG</t>
  </si>
  <si>
    <t xml:space="preserve">Lineamientos de la Dirección  IVC SDG   </t>
  </si>
  <si>
    <t xml:space="preserve">PARTICIPAR EN LAS JORNADAS CONVOCADAS </t>
  </si>
  <si>
    <t>ACTAS, CORREOS Y COMUNICACIONES ESCRITAS</t>
  </si>
  <si>
    <t>OFICINA DE CONTABILIDAD</t>
  </si>
  <si>
    <t>Actas</t>
  </si>
  <si>
    <t>Actas - Comunicados</t>
  </si>
  <si>
    <t xml:space="preserve">Ejecución Presupuestal de Gastos de Inversión </t>
  </si>
  <si>
    <t>Carpetas Fisicas-PREDIS-OPGET-PAC</t>
  </si>
  <si>
    <t>Área de Gestión Desarrollo Local-Presupuesto</t>
  </si>
  <si>
    <t>PREDIS-OPGET-PAC</t>
  </si>
  <si>
    <t>PAC</t>
  </si>
  <si>
    <t xml:space="preserve">Procesos contractuales con pliegos tipo </t>
  </si>
  <si>
    <t>MUSI-SECOP</t>
  </si>
  <si>
    <t>Contratación FDLCB</t>
  </si>
  <si>
    <t xml:space="preserve">procesos contractuales en el Plan Anual de Adquisiciones </t>
  </si>
  <si>
    <t>Colombia Compra Eficiente-PAC</t>
  </si>
  <si>
    <t>CCE - PAC</t>
  </si>
  <si>
    <t>CCE</t>
  </si>
  <si>
    <t>Lineamientos Directiva 012/2016</t>
  </si>
  <si>
    <t>Directiva 012/2016</t>
  </si>
  <si>
    <t>Lineamientos Plan SIPSE</t>
  </si>
  <si>
    <t>SIPSE</t>
  </si>
  <si>
    <t xml:space="preserve">Área de Gestión Desarrollo Local-Infraestructura-Contratación </t>
  </si>
  <si>
    <t xml:space="preserve">Área de Gestión Desarrollo Local - Contratación </t>
  </si>
  <si>
    <t xml:space="preserve">Área de Gestión Desarrollo Local-Contratación </t>
  </si>
  <si>
    <t xml:space="preserve">CCE </t>
  </si>
  <si>
    <t>Reportar mensualmente al contador del FDL (Vía Orfeo o AGD) el 100% de la información insumo para los estados contables en materia de multas, contratación, almacén, presupuesto, liquidación de contratos, avances de ejecución contractual, entre otros</t>
  </si>
  <si>
    <t>Información generada por las dependencias de la Alcaldia Local</t>
  </si>
  <si>
    <t xml:space="preserve">Comunicaciones por correo - ORFEO - AGD   </t>
  </si>
  <si>
    <t>Todas las  Dependencias del FDLCB</t>
  </si>
  <si>
    <t xml:space="preserve">Requerimientos asignados </t>
  </si>
  <si>
    <t>Politicas de TIC, impartidas por la DTI</t>
  </si>
  <si>
    <t>Politicas de Gestión de TIC Impartidas por la DTI de nivel Central</t>
  </si>
  <si>
    <t xml:space="preserve">Área de Gestión Desarrollo Local - Archivo </t>
  </si>
  <si>
    <t>Todas las Dependencias del FDLCB</t>
  </si>
  <si>
    <t>Enero 26 de 2018</t>
  </si>
  <si>
    <t>Participación ciudadanos vigencia 2017 (1077) más 40% (1450)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</si>
</sst>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$-240A]\ #,##0.00"/>
    <numFmt numFmtId="166" formatCode="* #,##0.00&quot;    &quot;;\-* #,##0.00&quot;    &quot;;* \-#&quot;    &quot;;@\ "/>
    <numFmt numFmtId="167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1"/>
      <name val="Arial Rounded MT Bold"/>
      <family val="2"/>
    </font>
    <font>
      <b/>
      <sz val="12"/>
      <name val="Arial Rounded MT Bold"/>
      <family val="2"/>
    </font>
    <font>
      <b/>
      <sz val="11"/>
      <color indexed="16"/>
      <name val="Arial Rounded MT Bold"/>
      <family val="2"/>
    </font>
    <font>
      <b/>
      <sz val="10"/>
      <name val="Arial Rounded MT Bold"/>
      <family val="2"/>
    </font>
    <font>
      <sz val="10"/>
      <color theme="1"/>
      <name val="Arial Rounded MT Bold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theme="1"/>
      <name val="Arial Rounded MT Bold"/>
      <family val="2"/>
    </font>
    <font>
      <b/>
      <sz val="18"/>
      <name val="Arial Rounded MT Bold"/>
      <family val="2"/>
    </font>
    <font>
      <b/>
      <sz val="48"/>
      <color theme="1"/>
      <name val="Arial Rounded MT Bold"/>
      <family val="2"/>
    </font>
    <font>
      <b/>
      <sz val="22"/>
      <color theme="1"/>
      <name val="Arial Rounded MT Bold"/>
      <family val="2"/>
    </font>
    <font>
      <sz val="18"/>
      <name val="Arial Rounded MT Bold"/>
      <family val="2"/>
    </font>
    <font>
      <b/>
      <sz val="28"/>
      <color theme="1"/>
      <name val="Arial Rounded MT Bold"/>
      <family val="2"/>
    </font>
    <font>
      <sz val="18"/>
      <color theme="1"/>
      <name val="Arial Rounded MT Bold"/>
      <family val="2"/>
    </font>
    <font>
      <sz val="16"/>
      <color theme="1"/>
      <name val="Arial Rounded MT Bold"/>
      <family val="2"/>
    </font>
    <font>
      <sz val="12"/>
      <color theme="1"/>
      <name val="Arial Rounded MT Bold"/>
      <family val="2"/>
    </font>
    <font>
      <b/>
      <sz val="20"/>
      <color theme="1"/>
      <name val="Arial Rounded MT Bold"/>
      <family val="2"/>
    </font>
    <font>
      <b/>
      <sz val="18"/>
      <color indexed="10"/>
      <name val="Arial Rounded MT Bold"/>
      <family val="2"/>
    </font>
    <font>
      <sz val="16"/>
      <color rgb="FF000000"/>
      <name val="Arial Rounded MT Bold"/>
      <family val="2"/>
    </font>
    <font>
      <b/>
      <sz val="16"/>
      <color theme="1"/>
      <name val="Arial Rounded MT Bold"/>
      <family val="2"/>
    </font>
    <font>
      <b/>
      <sz val="26"/>
      <color theme="1"/>
      <name val="Arial Rounded MT Bold"/>
      <family val="2"/>
    </font>
    <font>
      <b/>
      <sz val="11"/>
      <color theme="1"/>
      <name val="Arial Rounded MT Bold"/>
      <family val="2"/>
    </font>
    <font>
      <b/>
      <sz val="22"/>
      <name val="Arial Rounded MT Bold"/>
      <family val="2"/>
    </font>
    <font>
      <b/>
      <sz val="24"/>
      <color theme="1"/>
      <name val="Arial Rounded MT Bold"/>
      <family val="2"/>
    </font>
    <font>
      <sz val="20"/>
      <name val="Arial Rounded MT Bold"/>
      <family val="2"/>
    </font>
    <font>
      <sz val="20"/>
      <color theme="1"/>
      <name val="Arial Rounded MT Bold"/>
      <family val="2"/>
    </font>
    <font>
      <sz val="24"/>
      <color theme="1"/>
      <name val="Arial Rounded MT Bold"/>
      <family val="2"/>
    </font>
    <font>
      <sz val="28"/>
      <name val="Arial Rounded MT Bold"/>
      <family val="2"/>
    </font>
    <font>
      <sz val="14"/>
      <name val="Arial Rounded MT Bold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164" fontId="5" fillId="0" borderId="0" applyFont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54">
    <xf numFmtId="0" fontId="0" fillId="0" borderId="0" xfId="0"/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justify"/>
    </xf>
    <xf numFmtId="0" fontId="8" fillId="9" borderId="8" xfId="0" applyFont="1" applyFill="1" applyBorder="1" applyAlignment="1">
      <alignment horizontal="justify" vertical="center" wrapText="1"/>
    </xf>
    <xf numFmtId="0" fontId="8" fillId="6" borderId="8" xfId="0" applyFont="1" applyFill="1" applyBorder="1" applyAlignment="1">
      <alignment horizontal="justify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justify" vertical="center" wrapText="1"/>
    </xf>
    <xf numFmtId="0" fontId="8" fillId="10" borderId="8" xfId="0" applyFont="1" applyFill="1" applyBorder="1" applyAlignment="1">
      <alignment horizontal="justify" vertical="center" wrapText="1"/>
    </xf>
    <xf numFmtId="0" fontId="8" fillId="10" borderId="9" xfId="0" applyFont="1" applyFill="1" applyBorder="1" applyAlignment="1">
      <alignment horizontal="justify" vertical="center" wrapText="1"/>
    </xf>
    <xf numFmtId="0" fontId="4" fillId="11" borderId="10" xfId="0" applyFont="1" applyFill="1" applyBorder="1" applyAlignment="1">
      <alignment horizontal="justify" vertical="center" wrapText="1"/>
    </xf>
    <xf numFmtId="0" fontId="4" fillId="11" borderId="8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8" xfId="0" applyFont="1" applyFill="1" applyBorder="1" applyAlignment="1">
      <alignment horizontal="justify" vertical="center" wrapText="1"/>
    </xf>
    <xf numFmtId="0" fontId="4" fillId="13" borderId="8" xfId="0" applyFont="1" applyFill="1" applyBorder="1" applyAlignment="1">
      <alignment horizontal="justify" vertical="center" wrapText="1"/>
    </xf>
    <xf numFmtId="0" fontId="8" fillId="13" borderId="11" xfId="0" applyFont="1" applyFill="1" applyBorder="1" applyAlignment="1">
      <alignment horizontal="justify" vertical="center" wrapText="1"/>
    </xf>
    <xf numFmtId="0" fontId="8" fillId="13" borderId="8" xfId="0" applyFont="1" applyFill="1" applyBorder="1" applyAlignment="1">
      <alignment horizontal="justify" vertical="center" wrapText="1"/>
    </xf>
    <xf numFmtId="0" fontId="4" fillId="13" borderId="2" xfId="0" applyFont="1" applyFill="1" applyBorder="1" applyAlignment="1">
      <alignment vertical="center" wrapText="1"/>
    </xf>
    <xf numFmtId="0" fontId="8" fillId="14" borderId="10" xfId="0" applyFont="1" applyFill="1" applyBorder="1" applyAlignment="1">
      <alignment horizontal="justify" vertical="center" wrapText="1"/>
    </xf>
    <xf numFmtId="0" fontId="8" fillId="14" borderId="8" xfId="0" applyFont="1" applyFill="1" applyBorder="1" applyAlignment="1">
      <alignment horizontal="justify" vertical="center" wrapText="1"/>
    </xf>
    <xf numFmtId="0" fontId="4" fillId="14" borderId="8" xfId="0" applyFont="1" applyFill="1" applyBorder="1" applyAlignment="1">
      <alignment horizontal="justify" vertical="center" wrapText="1"/>
    </xf>
    <xf numFmtId="0" fontId="9" fillId="14" borderId="8" xfId="0" applyFont="1" applyFill="1" applyBorder="1" applyAlignment="1">
      <alignment horizontal="justify" vertical="center" wrapText="1"/>
    </xf>
    <xf numFmtId="0" fontId="8" fillId="14" borderId="12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justify" vertical="center" wrapText="1"/>
    </xf>
    <xf numFmtId="0" fontId="4" fillId="14" borderId="9" xfId="0" applyFont="1" applyFill="1" applyBorder="1" applyAlignment="1">
      <alignment horizontal="justify" vertical="center" wrapText="1"/>
    </xf>
    <xf numFmtId="0" fontId="11" fillId="0" borderId="0" xfId="0" applyFont="1"/>
    <xf numFmtId="0" fontId="12" fillId="6" borderId="2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vertical="center" wrapText="1"/>
    </xf>
    <xf numFmtId="0" fontId="16" fillId="6" borderId="0" xfId="0" applyFont="1" applyFill="1"/>
    <xf numFmtId="0" fontId="14" fillId="21" borderId="31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20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justify" vertical="center" wrapText="1"/>
    </xf>
    <xf numFmtId="0" fontId="15" fillId="20" borderId="24" xfId="0" applyFont="1" applyFill="1" applyBorder="1" applyAlignment="1">
      <alignment vertical="center" wrapText="1"/>
    </xf>
    <xf numFmtId="0" fontId="15" fillId="20" borderId="25" xfId="0" applyFont="1" applyFill="1" applyBorder="1" applyAlignment="1">
      <alignment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9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left" vertical="center" wrapText="1"/>
    </xf>
    <xf numFmtId="165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justify" vertical="center" wrapText="1"/>
      <protection locked="0"/>
    </xf>
    <xf numFmtId="0" fontId="28" fillId="6" borderId="5" xfId="0" applyFont="1" applyFill="1" applyBorder="1" applyAlignment="1" applyProtection="1">
      <alignment horizontal="left" vertical="center" wrapText="1"/>
      <protection locked="0"/>
    </xf>
    <xf numFmtId="0" fontId="28" fillId="6" borderId="17" xfId="0" applyFont="1" applyFill="1" applyBorder="1" applyAlignment="1" applyProtection="1">
      <alignment horizontal="left" vertical="center" wrapText="1"/>
      <protection locked="0"/>
    </xf>
    <xf numFmtId="0" fontId="21" fillId="6" borderId="38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vertical="center" wrapText="1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3" fontId="26" fillId="6" borderId="2" xfId="2" applyNumberFormat="1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left" vertical="center" wrapText="1"/>
    </xf>
    <xf numFmtId="165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vertical="center" wrapText="1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9" fontId="2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left" vertical="center" wrapText="1"/>
    </xf>
    <xf numFmtId="165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justify" vertical="center" wrapText="1"/>
      <protection locked="0"/>
    </xf>
    <xf numFmtId="0" fontId="16" fillId="6" borderId="26" xfId="0" applyFont="1" applyFill="1" applyBorder="1" applyAlignment="1" applyProtection="1">
      <alignment horizontal="center" vertical="center" wrapText="1"/>
      <protection locked="0"/>
    </xf>
    <xf numFmtId="0" fontId="28" fillId="6" borderId="26" xfId="0" applyFont="1" applyFill="1" applyBorder="1" applyAlignment="1" applyProtection="1">
      <alignment horizontal="left" vertical="center" wrapText="1"/>
      <protection locked="0"/>
    </xf>
    <xf numFmtId="0" fontId="28" fillId="6" borderId="27" xfId="0" applyFont="1" applyFill="1" applyBorder="1" applyAlignment="1" applyProtection="1">
      <alignment horizontal="left" vertical="center" wrapText="1"/>
      <protection locked="0"/>
    </xf>
    <xf numFmtId="0" fontId="21" fillId="6" borderId="37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4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>
      <alignment vertical="center" wrapText="1"/>
    </xf>
    <xf numFmtId="0" fontId="24" fillId="6" borderId="22" xfId="0" applyFont="1" applyFill="1" applyBorder="1" applyAlignment="1">
      <alignment vertical="center" wrapText="1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9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left" vertical="center" wrapText="1"/>
    </xf>
    <xf numFmtId="165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 applyProtection="1">
      <alignment horizontal="justify" vertical="center" wrapText="1"/>
      <protection locked="0"/>
    </xf>
    <xf numFmtId="0" fontId="28" fillId="6" borderId="22" xfId="0" applyFont="1" applyFill="1" applyBorder="1" applyAlignment="1" applyProtection="1">
      <alignment horizontal="left" vertical="center" wrapText="1"/>
      <protection locked="0"/>
    </xf>
    <xf numFmtId="0" fontId="28" fillId="6" borderId="23" xfId="0" applyFont="1" applyFill="1" applyBorder="1" applyAlignment="1" applyProtection="1">
      <alignment horizontal="left" vertical="center" wrapText="1"/>
      <protection locked="0"/>
    </xf>
    <xf numFmtId="0" fontId="26" fillId="6" borderId="5" xfId="0" applyFont="1" applyFill="1" applyBorder="1" applyAlignment="1" applyProtection="1">
      <alignment horizontal="justify" vertical="center" wrapText="1"/>
      <protection locked="0"/>
    </xf>
    <xf numFmtId="0" fontId="16" fillId="6" borderId="7" xfId="0" applyFont="1" applyFill="1" applyBorder="1" applyAlignment="1" applyProtection="1">
      <alignment horizontal="left" vertical="center" wrapText="1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>
      <alignment vertical="center" wrapText="1"/>
    </xf>
    <xf numFmtId="0" fontId="26" fillId="6" borderId="20" xfId="0" applyFont="1" applyFill="1" applyBorder="1" applyAlignment="1" applyProtection="1">
      <alignment horizontal="justify" vertical="center" wrapText="1"/>
      <protection locked="0"/>
    </xf>
    <xf numFmtId="0" fontId="26" fillId="6" borderId="22" xfId="0" applyFont="1" applyFill="1" applyBorder="1" applyAlignment="1" applyProtection="1">
      <alignment horizontal="justify" vertical="center" wrapText="1"/>
      <protection locked="0"/>
    </xf>
    <xf numFmtId="0" fontId="27" fillId="6" borderId="22" xfId="0" applyFont="1" applyFill="1" applyBorder="1" applyAlignment="1">
      <alignment vertical="center"/>
    </xf>
    <xf numFmtId="0" fontId="26" fillId="6" borderId="6" xfId="0" applyFont="1" applyFill="1" applyBorder="1" applyAlignment="1" applyProtection="1">
      <alignment horizontal="justify" vertical="center" wrapText="1"/>
      <protection locked="0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1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165" fontId="16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9" fillId="6" borderId="36" xfId="0" applyFont="1" applyFill="1" applyBorder="1" applyAlignment="1" applyProtection="1">
      <alignment horizontal="center" vertical="center" wrapText="1"/>
      <protection locked="0"/>
    </xf>
    <xf numFmtId="0" fontId="26" fillId="6" borderId="55" xfId="0" applyFont="1" applyFill="1" applyBorder="1" applyAlignment="1" applyProtection="1">
      <alignment horizontal="center" vertical="center" wrapText="1"/>
      <protection locked="0"/>
    </xf>
    <xf numFmtId="0" fontId="26" fillId="6" borderId="3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1" fontId="2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justify" vertical="justify" wrapText="1"/>
      <protection locked="0"/>
    </xf>
    <xf numFmtId="0" fontId="26" fillId="6" borderId="2" xfId="0" applyFont="1" applyFill="1" applyBorder="1" applyAlignment="1">
      <alignment vertical="center" wrapText="1"/>
    </xf>
    <xf numFmtId="9" fontId="2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Alignment="1">
      <alignment horizontal="justify" vertical="center" wrapText="1"/>
    </xf>
    <xf numFmtId="0" fontId="26" fillId="6" borderId="2" xfId="0" applyFont="1" applyFill="1" applyBorder="1" applyAlignment="1" applyProtection="1">
      <alignment horizontal="justify" vertical="center" wrapText="1"/>
      <protection locked="0"/>
    </xf>
    <xf numFmtId="0" fontId="24" fillId="22" borderId="53" xfId="4" applyFont="1" applyFill="1" applyBorder="1" applyAlignment="1" applyProtection="1">
      <alignment horizontal="justify" vertical="center" wrapText="1"/>
      <protection locked="0"/>
    </xf>
    <xf numFmtId="0" fontId="18" fillId="6" borderId="5" xfId="0" applyFont="1" applyFill="1" applyBorder="1" applyAlignment="1" applyProtection="1">
      <alignment horizontal="justify" vertical="center" wrapText="1"/>
      <protection locked="0"/>
    </xf>
    <xf numFmtId="0" fontId="24" fillId="22" borderId="54" xfId="4" applyFont="1" applyFill="1" applyBorder="1" applyAlignment="1" applyProtection="1">
      <alignment horizontal="justify" vertical="center" wrapText="1"/>
      <protection locked="0"/>
    </xf>
    <xf numFmtId="0" fontId="31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justify" vertical="center" wrapText="1"/>
      <protection locked="0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justify" vertical="center" wrapText="1"/>
      <protection locked="0"/>
    </xf>
    <xf numFmtId="0" fontId="28" fillId="6" borderId="3" xfId="0" applyFont="1" applyFill="1" applyBorder="1" applyAlignment="1" applyProtection="1">
      <alignment horizontal="left" vertical="center" wrapText="1"/>
      <protection locked="0"/>
    </xf>
    <xf numFmtId="0" fontId="21" fillId="6" borderId="39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 applyProtection="1">
      <alignment horizontal="center" vertical="center" wrapText="1"/>
      <protection locked="0"/>
    </xf>
    <xf numFmtId="0" fontId="10" fillId="6" borderId="18" xfId="0" applyFont="1" applyFill="1" applyBorder="1" applyAlignment="1" applyProtection="1">
      <alignment horizontal="center" vertical="center" wrapText="1"/>
      <protection locked="0"/>
    </xf>
    <xf numFmtId="0" fontId="10" fillId="6" borderId="26" xfId="0" applyFont="1" applyFill="1" applyBorder="1" applyAlignment="1" applyProtection="1">
      <alignment horizontal="center" vertical="center" wrapText="1"/>
      <protection locked="0"/>
    </xf>
    <xf numFmtId="0" fontId="32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 applyProtection="1">
      <alignment horizontal="left" vertical="center" wrapText="1"/>
    </xf>
    <xf numFmtId="165" fontId="20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6" xfId="0" applyFont="1" applyFill="1" applyBorder="1" applyAlignment="1">
      <alignment horizontal="justify" vertical="center" wrapText="1"/>
    </xf>
    <xf numFmtId="0" fontId="26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26" xfId="0" applyFont="1" applyFill="1" applyBorder="1" applyAlignment="1" applyProtection="1">
      <alignment horizontal="justify" vertical="center" wrapText="1"/>
      <protection locked="0"/>
    </xf>
    <xf numFmtId="0" fontId="27" fillId="6" borderId="26" xfId="0" applyFont="1" applyFill="1" applyBorder="1" applyAlignment="1" applyProtection="1">
      <alignment horizontal="center" vertical="center" wrapText="1"/>
      <protection locked="0"/>
    </xf>
    <xf numFmtId="0" fontId="2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 applyProtection="1">
      <alignment horizontal="left" vertical="center" wrapText="1"/>
    </xf>
    <xf numFmtId="165" fontId="20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5" xfId="0" applyFont="1" applyFill="1" applyBorder="1" applyAlignment="1">
      <alignment horizontal="center" vertical="center" wrapText="1"/>
    </xf>
    <xf numFmtId="0" fontId="28" fillId="6" borderId="34" xfId="0" applyFont="1" applyFill="1" applyBorder="1" applyAlignment="1" applyProtection="1">
      <alignment horizontal="left" vertical="center" wrapText="1"/>
      <protection locked="0"/>
    </xf>
    <xf numFmtId="0" fontId="28" fillId="6" borderId="16" xfId="0" applyFont="1" applyFill="1" applyBorder="1" applyAlignment="1" applyProtection="1">
      <alignment horizontal="left" vertical="center" wrapText="1"/>
      <protection locked="0"/>
    </xf>
    <xf numFmtId="0" fontId="29" fillId="6" borderId="35" xfId="0" applyFont="1" applyFill="1" applyBorder="1" applyAlignment="1" applyProtection="1">
      <alignment horizontal="center" vertical="center" wrapText="1"/>
      <protection locked="0"/>
    </xf>
    <xf numFmtId="9" fontId="2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Font="1" applyFill="1" applyBorder="1" applyAlignment="1" applyProtection="1">
      <alignment horizontal="left" vertical="center" wrapText="1"/>
    </xf>
    <xf numFmtId="165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7" xfId="0" applyFont="1" applyFill="1" applyBorder="1" applyAlignment="1" applyProtection="1">
      <alignment horizontal="center" vertical="center" wrapText="1"/>
      <protection locked="0"/>
    </xf>
    <xf numFmtId="1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 applyProtection="1">
      <alignment horizontal="center" vertical="center"/>
      <protection locked="0"/>
    </xf>
    <xf numFmtId="9" fontId="26" fillId="6" borderId="2" xfId="5" applyFont="1" applyFill="1" applyBorder="1" applyAlignment="1" applyProtection="1">
      <alignment horizontal="center" vertical="center" wrapText="1"/>
      <protection locked="0"/>
    </xf>
    <xf numFmtId="9" fontId="26" fillId="6" borderId="2" xfId="5" applyFont="1" applyFill="1" applyBorder="1" applyAlignment="1" applyProtection="1">
      <alignment horizontal="center" vertical="center"/>
      <protection locked="0"/>
    </xf>
    <xf numFmtId="0" fontId="26" fillId="6" borderId="2" xfId="5" applyNumberFormat="1" applyFont="1" applyFill="1" applyBorder="1" applyAlignment="1" applyProtection="1">
      <alignment horizontal="center" vertical="center"/>
      <protection locked="0"/>
    </xf>
    <xf numFmtId="0" fontId="27" fillId="6" borderId="7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165" fontId="1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21" xfId="0" applyFont="1" applyFill="1" applyBorder="1" applyAlignment="1">
      <alignment vertical="center" wrapText="1"/>
    </xf>
    <xf numFmtId="9" fontId="10" fillId="6" borderId="41" xfId="5" applyFont="1" applyFill="1" applyBorder="1" applyAlignment="1" applyProtection="1">
      <alignment horizontal="center" vertical="center" wrapText="1"/>
    </xf>
    <xf numFmtId="0" fontId="26" fillId="0" borderId="33" xfId="0" applyFont="1" applyBorder="1"/>
    <xf numFmtId="0" fontId="26" fillId="6" borderId="33" xfId="0" applyFont="1" applyFill="1" applyBorder="1" applyAlignment="1" applyProtection="1">
      <alignment vertical="center" wrapText="1"/>
    </xf>
    <xf numFmtId="0" fontId="26" fillId="6" borderId="33" xfId="0" applyFont="1" applyFill="1" applyBorder="1" applyAlignment="1" applyProtection="1">
      <alignment horizontal="center" vertical="center" wrapText="1"/>
      <protection locked="0"/>
    </xf>
    <xf numFmtId="0" fontId="16" fillId="6" borderId="33" xfId="0" applyFont="1" applyFill="1" applyBorder="1" applyAlignment="1" applyProtection="1">
      <alignment vertical="center" wrapText="1"/>
    </xf>
    <xf numFmtId="9" fontId="18" fillId="6" borderId="33" xfId="5" applyFont="1" applyFill="1" applyBorder="1" applyAlignment="1" applyProtection="1">
      <alignment horizontal="center" vertical="center" wrapText="1"/>
    </xf>
    <xf numFmtId="0" fontId="28" fillId="6" borderId="33" xfId="0" applyFont="1" applyFill="1" applyBorder="1" applyAlignment="1" applyProtection="1">
      <alignment vertical="center" wrapText="1"/>
    </xf>
    <xf numFmtId="9" fontId="35" fillId="6" borderId="33" xfId="5" applyFont="1" applyFill="1" applyBorder="1" applyAlignment="1" applyProtection="1">
      <alignment horizontal="center" vertical="center" wrapText="1"/>
    </xf>
    <xf numFmtId="9" fontId="18" fillId="6" borderId="59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justify" vertical="center" wrapText="1"/>
    </xf>
    <xf numFmtId="0" fontId="16" fillId="6" borderId="2" xfId="0" applyFont="1" applyFill="1" applyBorder="1" applyAlignment="1">
      <alignment vertical="center" wrapText="1"/>
    </xf>
    <xf numFmtId="9" fontId="18" fillId="6" borderId="0" xfId="5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11" fillId="0" borderId="0" xfId="0" applyFont="1" applyAlignment="1">
      <alignment horizontal="justify" vertical="center" wrapText="1"/>
    </xf>
    <xf numFmtId="167" fontId="25" fillId="6" borderId="25" xfId="5" applyNumberFormat="1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  <protection locked="0"/>
    </xf>
    <xf numFmtId="0" fontId="37" fillId="6" borderId="5" xfId="0" applyFont="1" applyFill="1" applyBorder="1" applyAlignment="1" applyProtection="1">
      <alignment horizontal="center" vertical="center" wrapText="1"/>
      <protection locked="0"/>
    </xf>
    <xf numFmtId="0" fontId="38" fillId="6" borderId="2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 applyProtection="1">
      <alignment horizontal="center" vertical="center" wrapText="1"/>
      <protection locked="0"/>
    </xf>
    <xf numFmtId="0" fontId="38" fillId="6" borderId="3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 applyProtection="1">
      <alignment horizontal="center" vertical="center" wrapText="1"/>
      <protection locked="0"/>
    </xf>
    <xf numFmtId="0" fontId="38" fillId="6" borderId="7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 applyProtection="1">
      <alignment horizontal="center" vertical="center" wrapText="1"/>
      <protection locked="0"/>
    </xf>
    <xf numFmtId="0" fontId="26" fillId="6" borderId="41" xfId="0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justify" vertical="center" wrapText="1"/>
      <protection locked="0"/>
    </xf>
    <xf numFmtId="0" fontId="24" fillId="6" borderId="5" xfId="0" applyFont="1" applyFill="1" applyBorder="1" applyAlignment="1">
      <alignment horizontal="justify" vertical="center" wrapText="1"/>
    </xf>
    <xf numFmtId="0" fontId="24" fillId="6" borderId="63" xfId="0" applyFont="1" applyFill="1" applyBorder="1" applyAlignment="1">
      <alignment horizontal="justify" vertical="center" wrapText="1"/>
    </xf>
    <xf numFmtId="0" fontId="24" fillId="6" borderId="56" xfId="0" applyFont="1" applyFill="1" applyBorder="1" applyAlignment="1">
      <alignment horizontal="justify" vertical="center" wrapText="1"/>
    </xf>
    <xf numFmtId="0" fontId="29" fillId="6" borderId="62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>
      <alignment horizontal="center" vertical="center" wrapText="1"/>
    </xf>
    <xf numFmtId="0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justify" vertical="center" wrapText="1"/>
      <protection locked="0"/>
    </xf>
    <xf numFmtId="9" fontId="10" fillId="6" borderId="18" xfId="0" applyNumberFormat="1" applyFont="1" applyFill="1" applyBorder="1" applyAlignment="1" applyProtection="1">
      <alignment horizontal="center" vertical="center" wrapText="1"/>
      <protection locked="0"/>
    </xf>
    <xf numFmtId="10" fontId="24" fillId="6" borderId="2" xfId="5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8" fillId="6" borderId="5" xfId="5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>
      <alignment horizontal="center" vertical="center" wrapText="1"/>
    </xf>
    <xf numFmtId="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6" xfId="5" applyNumberFormat="1" applyFont="1" applyFill="1" applyBorder="1" applyAlignment="1" applyProtection="1">
      <alignment horizontal="center" vertical="center" wrapText="1"/>
      <protection locked="0"/>
    </xf>
    <xf numFmtId="0" fontId="15" fillId="15" borderId="64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65" xfId="0" applyFont="1" applyFill="1" applyBorder="1" applyAlignment="1">
      <alignment horizontal="center" vertical="center" wrapText="1"/>
    </xf>
    <xf numFmtId="0" fontId="18" fillId="6" borderId="64" xfId="5" applyNumberFormat="1" applyFont="1" applyFill="1" applyBorder="1" applyAlignment="1">
      <alignment horizontal="center" vertical="center" wrapText="1"/>
    </xf>
    <xf numFmtId="9" fontId="35" fillId="6" borderId="58" xfId="5" applyFont="1" applyFill="1" applyBorder="1" applyAlignment="1" applyProtection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/>
    </xf>
    <xf numFmtId="0" fontId="24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</xf>
    <xf numFmtId="9" fontId="24" fillId="6" borderId="26" xfId="0" applyNumberFormat="1" applyFont="1" applyFill="1" applyBorder="1" applyAlignment="1">
      <alignment horizontal="center" vertical="center" wrapText="1"/>
    </xf>
    <xf numFmtId="9" fontId="26" fillId="6" borderId="2" xfId="5" applyFont="1" applyFill="1" applyBorder="1" applyAlignment="1">
      <alignment horizontal="center" vertical="center" wrapText="1"/>
    </xf>
    <xf numFmtId="9" fontId="26" fillId="6" borderId="36" xfId="5" applyFont="1" applyFill="1" applyBorder="1" applyAlignment="1" applyProtection="1">
      <alignment horizontal="center" vertical="center" wrapText="1"/>
      <protection locked="0"/>
    </xf>
    <xf numFmtId="9" fontId="26" fillId="6" borderId="5" xfId="5" applyFont="1" applyFill="1" applyBorder="1" applyAlignment="1">
      <alignment horizontal="center" vertical="center" wrapText="1"/>
    </xf>
    <xf numFmtId="9" fontId="26" fillId="6" borderId="36" xfId="5" applyFont="1" applyFill="1" applyBorder="1" applyAlignment="1">
      <alignment horizontal="center" vertical="center" wrapText="1"/>
    </xf>
    <xf numFmtId="9" fontId="26" fillId="6" borderId="10" xfId="5" applyFont="1" applyFill="1" applyBorder="1" applyAlignment="1">
      <alignment horizontal="center" vertical="center" wrapText="1"/>
    </xf>
    <xf numFmtId="9" fontId="26" fillId="6" borderId="8" xfId="5" applyFont="1" applyFill="1" applyBorder="1" applyAlignment="1">
      <alignment horizontal="center" vertical="center" wrapText="1"/>
    </xf>
    <xf numFmtId="9" fontId="26" fillId="6" borderId="62" xfId="5" applyFont="1" applyFill="1" applyBorder="1" applyAlignment="1">
      <alignment horizontal="center" vertical="center" wrapText="1"/>
    </xf>
    <xf numFmtId="9" fontId="26" fillId="6" borderId="56" xfId="5" applyFont="1" applyFill="1" applyBorder="1" applyAlignment="1" applyProtection="1">
      <alignment horizontal="center" vertical="center" wrapText="1"/>
      <protection locked="0"/>
    </xf>
    <xf numFmtId="9" fontId="26" fillId="6" borderId="61" xfId="5" applyFont="1" applyFill="1" applyBorder="1" applyAlignment="1" applyProtection="1">
      <alignment horizontal="center" vertical="center" wrapText="1"/>
      <protection locked="0"/>
    </xf>
    <xf numFmtId="9" fontId="24" fillId="6" borderId="38" xfId="5" applyFont="1" applyFill="1" applyBorder="1" applyAlignment="1">
      <alignment horizontal="center" vertical="center" wrapText="1"/>
    </xf>
    <xf numFmtId="9" fontId="24" fillId="6" borderId="29" xfId="5" applyFont="1" applyFill="1" applyBorder="1" applyAlignment="1">
      <alignment horizontal="center" vertical="center" wrapText="1"/>
    </xf>
    <xf numFmtId="9" fontId="24" fillId="6" borderId="2" xfId="5" applyFont="1" applyFill="1" applyBorder="1" applyAlignment="1">
      <alignment horizontal="center" vertical="center" wrapText="1"/>
    </xf>
    <xf numFmtId="9" fontId="26" fillId="6" borderId="3" xfId="5" applyFont="1" applyFill="1" applyBorder="1" applyAlignment="1">
      <alignment horizontal="center" vertical="center" wrapText="1"/>
    </xf>
    <xf numFmtId="9" fontId="26" fillId="6" borderId="26" xfId="5" applyFont="1" applyFill="1" applyBorder="1" applyAlignment="1">
      <alignment horizontal="center" vertical="center" wrapText="1"/>
    </xf>
    <xf numFmtId="0" fontId="41" fillId="5" borderId="7" xfId="0" applyFont="1" applyFill="1" applyBorder="1" applyAlignment="1" applyProtection="1">
      <alignment horizontal="left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21" borderId="5" xfId="0" applyFont="1" applyFill="1" applyBorder="1" applyAlignment="1">
      <alignment horizontal="center" vertical="center" wrapText="1"/>
    </xf>
    <xf numFmtId="0" fontId="14" fillId="21" borderId="17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vertical="center" wrapText="1"/>
    </xf>
    <xf numFmtId="0" fontId="14" fillId="21" borderId="34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5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 applyProtection="1">
      <alignment horizontal="center" vertical="center" wrapText="1"/>
      <protection locked="0"/>
    </xf>
    <xf numFmtId="0" fontId="23" fillId="6" borderId="32" xfId="0" applyFont="1" applyFill="1" applyBorder="1" applyAlignment="1" applyProtection="1">
      <alignment horizontal="center" vertical="center" wrapText="1"/>
      <protection locked="0"/>
    </xf>
    <xf numFmtId="0" fontId="23" fillId="0" borderId="51" xfId="0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19" fillId="18" borderId="51" xfId="0" applyFont="1" applyFill="1" applyBorder="1" applyAlignment="1">
      <alignment horizontal="center" vertical="center" wrapText="1"/>
    </xf>
    <xf numFmtId="0" fontId="19" fillId="18" borderId="47" xfId="0" applyFont="1" applyFill="1" applyBorder="1" applyAlignment="1">
      <alignment horizontal="center" vertical="center" wrapText="1"/>
    </xf>
    <xf numFmtId="0" fontId="19" fillId="18" borderId="52" xfId="0" applyFont="1" applyFill="1" applyBorder="1" applyAlignment="1">
      <alignment horizontal="center" vertical="center" wrapText="1"/>
    </xf>
    <xf numFmtId="0" fontId="19" fillId="18" borderId="0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  <protection locked="0"/>
    </xf>
    <xf numFmtId="0" fontId="23" fillId="6" borderId="24" xfId="0" applyFont="1" applyFill="1" applyBorder="1" applyAlignment="1" applyProtection="1">
      <alignment horizontal="center" vertical="center" wrapText="1"/>
      <protection locked="0"/>
    </xf>
    <xf numFmtId="0" fontId="23" fillId="6" borderId="25" xfId="0" applyFont="1" applyFill="1" applyBorder="1" applyAlignment="1" applyProtection="1">
      <alignment horizontal="center" vertical="center" wrapText="1"/>
      <protection locked="0"/>
    </xf>
    <xf numFmtId="0" fontId="23" fillId="6" borderId="52" xfId="0" applyFont="1" applyFill="1" applyBorder="1" applyAlignment="1" applyProtection="1">
      <alignment horizontal="center" vertical="center" wrapText="1"/>
      <protection locked="0"/>
    </xf>
    <xf numFmtId="0" fontId="23" fillId="6" borderId="28" xfId="0" applyFont="1" applyFill="1" applyBorder="1" applyAlignment="1" applyProtection="1">
      <alignment horizontal="center" vertical="center" wrapText="1"/>
      <protection locked="0"/>
    </xf>
    <xf numFmtId="0" fontId="23" fillId="6" borderId="38" xfId="0" applyFont="1" applyFill="1" applyBorder="1" applyAlignment="1" applyProtection="1">
      <alignment horizontal="center" vertical="center" wrapText="1"/>
      <protection locked="0"/>
    </xf>
    <xf numFmtId="0" fontId="23" fillId="6" borderId="29" xfId="0" applyFont="1" applyFill="1" applyBorder="1" applyAlignment="1" applyProtection="1">
      <alignment horizontal="center" vertical="center" wrapText="1"/>
      <protection locked="0"/>
    </xf>
    <xf numFmtId="0" fontId="22" fillId="6" borderId="24" xfId="0" applyFont="1" applyFill="1" applyBorder="1" applyAlignment="1" applyProtection="1">
      <alignment horizontal="center" vertical="center" textRotation="90" wrapText="1"/>
      <protection locked="0"/>
    </xf>
    <xf numFmtId="0" fontId="22" fillId="6" borderId="25" xfId="0" applyFont="1" applyFill="1" applyBorder="1" applyAlignment="1" applyProtection="1">
      <alignment horizontal="center" vertical="center" textRotation="90" wrapText="1"/>
      <protection locked="0"/>
    </xf>
    <xf numFmtId="0" fontId="22" fillId="6" borderId="36" xfId="0" applyFont="1" applyFill="1" applyBorder="1" applyAlignment="1" applyProtection="1">
      <alignment horizontal="center" vertical="center" textRotation="90" wrapText="1"/>
      <protection locked="0"/>
    </xf>
    <xf numFmtId="0" fontId="15" fillId="20" borderId="25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right" vertical="center" wrapText="1"/>
    </xf>
    <xf numFmtId="0" fontId="34" fillId="24" borderId="33" xfId="0" applyFont="1" applyFill="1" applyBorder="1" applyAlignment="1" applyProtection="1">
      <alignment horizontal="center" vertical="center" wrapText="1"/>
    </xf>
    <xf numFmtId="0" fontId="34" fillId="17" borderId="33" xfId="0" applyFont="1" applyFill="1" applyBorder="1" applyAlignment="1" applyProtection="1">
      <alignment horizontal="center" vertical="center" wrapText="1"/>
    </xf>
    <xf numFmtId="0" fontId="34" fillId="11" borderId="33" xfId="0" applyFont="1" applyFill="1" applyBorder="1" applyAlignment="1" applyProtection="1">
      <alignment horizontal="center" vertical="center" wrapText="1"/>
    </xf>
    <xf numFmtId="0" fontId="29" fillId="17" borderId="58" xfId="0" applyFont="1" applyFill="1" applyBorder="1" applyAlignment="1" applyProtection="1">
      <alignment horizontal="center" vertical="center" wrapText="1"/>
    </xf>
    <xf numFmtId="0" fontId="29" fillId="17" borderId="55" xfId="0" applyFont="1" applyFill="1" applyBorder="1" applyAlignment="1" applyProtection="1">
      <alignment horizontal="center" vertical="center" wrapText="1"/>
    </xf>
    <xf numFmtId="0" fontId="29" fillId="17" borderId="41" xfId="0" applyFont="1" applyFill="1" applyBorder="1" applyAlignment="1" applyProtection="1">
      <alignment horizontal="center" vertical="center" wrapText="1"/>
    </xf>
    <xf numFmtId="22" fontId="10" fillId="23" borderId="2" xfId="0" applyNumberFormat="1" applyFont="1" applyFill="1" applyBorder="1" applyAlignment="1">
      <alignment horizontal="center" vertical="center"/>
    </xf>
    <xf numFmtId="0" fontId="10" fillId="23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23" fillId="6" borderId="51" xfId="0" applyFont="1" applyFill="1" applyBorder="1" applyAlignment="1" applyProtection="1">
      <alignment horizontal="center" vertical="center" wrapText="1"/>
      <protection locked="0"/>
    </xf>
    <xf numFmtId="0" fontId="23" fillId="6" borderId="60" xfId="0" applyFont="1" applyFill="1" applyBorder="1" applyAlignment="1" applyProtection="1">
      <alignment horizontal="center" vertical="center" wrapText="1"/>
      <protection locked="0"/>
    </xf>
    <xf numFmtId="0" fontId="33" fillId="19" borderId="48" xfId="0" applyFont="1" applyFill="1" applyBorder="1" applyAlignment="1" applyProtection="1">
      <alignment horizontal="center" vertical="center" wrapText="1"/>
    </xf>
    <xf numFmtId="0" fontId="11" fillId="0" borderId="55" xfId="0" applyFont="1" applyBorder="1" applyAlignment="1"/>
    <xf numFmtId="0" fontId="15" fillId="8" borderId="13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6" fillId="6" borderId="49" xfId="0" applyFont="1" applyFill="1" applyBorder="1" applyAlignment="1" applyProtection="1">
      <alignment horizontal="center" vertical="center" textRotation="90" wrapText="1"/>
      <protection locked="0"/>
    </xf>
    <xf numFmtId="0" fontId="36" fillId="6" borderId="42" xfId="0" applyFont="1" applyFill="1" applyBorder="1" applyAlignment="1" applyProtection="1">
      <alignment horizontal="center" vertical="center" textRotation="90" wrapText="1"/>
      <protection locked="0"/>
    </xf>
    <xf numFmtId="0" fontId="23" fillId="6" borderId="36" xfId="0" applyFont="1" applyFill="1" applyBorder="1" applyAlignment="1" applyProtection="1">
      <alignment horizontal="center" vertical="center" wrapText="1"/>
      <protection locked="0"/>
    </xf>
    <xf numFmtId="0" fontId="23" fillId="6" borderId="50" xfId="0" applyFont="1" applyFill="1" applyBorder="1" applyAlignment="1" applyProtection="1">
      <alignment horizontal="center" vertical="center" wrapText="1"/>
      <protection locked="0"/>
    </xf>
  </cellXfs>
  <cellStyles count="10">
    <cellStyle name="Amarillo" xfId="1"/>
    <cellStyle name="Millares" xfId="2" builtinId="3"/>
    <cellStyle name="Millares 2" xfId="3"/>
    <cellStyle name="Normal" xfId="0" builtinId="0"/>
    <cellStyle name="Normal 2" xfId="4"/>
    <cellStyle name="Porcentaje" xfId="5" builtinId="5"/>
    <cellStyle name="Porcentaje 2" xfId="6"/>
    <cellStyle name="Porcentual 2" xfId="7"/>
    <cellStyle name="Rojo" xfId="8"/>
    <cellStyle name="Verde" xfId="9"/>
  </cellStyles>
  <dxfs count="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1246896</xdr:colOff>
      <xdr:row>69</xdr:row>
      <xdr:rowOff>0</xdr:rowOff>
    </xdr:from>
    <xdr:to>
      <xdr:col>1</xdr:col>
      <xdr:colOff>2736260</xdr:colOff>
      <xdr:row>69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="" xmlns:a16="http://schemas.microsoft.com/office/drawing/2014/main" id="{9A2F884B-A899-45C4-8D78-097168B85C33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1229591</xdr:colOff>
      <xdr:row>71</xdr:row>
      <xdr:rowOff>34637</xdr:rowOff>
    </xdr:from>
    <xdr:to>
      <xdr:col>1</xdr:col>
      <xdr:colOff>2718955</xdr:colOff>
      <xdr:row>74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="" xmlns:a16="http://schemas.microsoft.com/office/drawing/2014/main" id="{C037358B-A6E2-45BF-934D-D7C2D36BDD54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71</xdr:row>
      <xdr:rowOff>121223</xdr:rowOff>
    </xdr:from>
    <xdr:to>
      <xdr:col>2</xdr:col>
      <xdr:colOff>658104</xdr:colOff>
      <xdr:row>74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D0224B47-5427-4C7A-B4D9-4AE870D1848C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76</xdr:row>
      <xdr:rowOff>121227</xdr:rowOff>
    </xdr:from>
    <xdr:to>
      <xdr:col>1</xdr:col>
      <xdr:colOff>2753592</xdr:colOff>
      <xdr:row>80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="" xmlns:a16="http://schemas.microsoft.com/office/drawing/2014/main" id="{8EDE381B-FE1C-4A45-85C2-C0AA5E991FA5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77</xdr:row>
      <xdr:rowOff>17313</xdr:rowOff>
    </xdr:from>
    <xdr:to>
      <xdr:col>2</xdr:col>
      <xdr:colOff>692741</xdr:colOff>
      <xdr:row>79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="" xmlns:a16="http://schemas.microsoft.com/office/drawing/2014/main" id="{019BBB91-D767-4ACC-956B-41ABDAAA541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81</xdr:row>
      <xdr:rowOff>138545</xdr:rowOff>
    </xdr:from>
    <xdr:to>
      <xdr:col>1</xdr:col>
      <xdr:colOff>2753592</xdr:colOff>
      <xdr:row>85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="" xmlns:a16="http://schemas.microsoft.com/office/drawing/2014/main" id="{4C404907-9C79-4C74-9D92-551FEE059443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82</xdr:row>
      <xdr:rowOff>34631</xdr:rowOff>
    </xdr:from>
    <xdr:to>
      <xdr:col>2</xdr:col>
      <xdr:colOff>692741</xdr:colOff>
      <xdr:row>84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="" xmlns:a16="http://schemas.microsoft.com/office/drawing/2014/main" id="{8FCB81E8-1228-43FD-9651-7AB54EC228AF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88</xdr:row>
      <xdr:rowOff>0</xdr:rowOff>
    </xdr:from>
    <xdr:to>
      <xdr:col>1</xdr:col>
      <xdr:colOff>2788228</xdr:colOff>
      <xdr:row>91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="" xmlns:a16="http://schemas.microsoft.com/office/drawing/2014/main" id="{5667B472-ACF9-4586-B42D-D4FE9BECC398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88</xdr:row>
      <xdr:rowOff>86586</xdr:rowOff>
    </xdr:from>
    <xdr:to>
      <xdr:col>2</xdr:col>
      <xdr:colOff>727377</xdr:colOff>
      <xdr:row>91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="" xmlns:a16="http://schemas.microsoft.com/office/drawing/2014/main" id="{BC3FECEC-1F6E-4096-A804-2DAA9A4A450E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93</xdr:row>
      <xdr:rowOff>103909</xdr:rowOff>
    </xdr:from>
    <xdr:to>
      <xdr:col>1</xdr:col>
      <xdr:colOff>2753591</xdr:colOff>
      <xdr:row>97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="" xmlns:a16="http://schemas.microsoft.com/office/drawing/2014/main" id="{7F28906E-E9C6-4CD5-A200-7A32C6003D31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93</xdr:row>
      <xdr:rowOff>190495</xdr:rowOff>
    </xdr:from>
    <xdr:to>
      <xdr:col>2</xdr:col>
      <xdr:colOff>692740</xdr:colOff>
      <xdr:row>96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="" xmlns:a16="http://schemas.microsoft.com/office/drawing/2014/main" id="{8E3234E7-5958-41AE-BC2A-62535DFFB3C1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1" name="AutoShape 38" descr="Resultado de imagen para boton agregar icono">
          <a:extLst>
            <a:ext uri="{FF2B5EF4-FFF2-40B4-BE49-F238E27FC236}">
              <a16:creationId xmlns="" xmlns:a16="http://schemas.microsoft.com/office/drawing/2014/main" id="{2210A829-0D38-403E-A77F-F082CB112B8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2" name="AutoShape 39" descr="Resultado de imagen para boton agregar icono">
          <a:extLst>
            <a:ext uri="{FF2B5EF4-FFF2-40B4-BE49-F238E27FC236}">
              <a16:creationId xmlns="" xmlns:a16="http://schemas.microsoft.com/office/drawing/2014/main" id="{6AD338CB-2311-4E43-9A9B-2E4D7961118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3" name="AutoShape 40" descr="Resultado de imagen para boton agregar icono">
          <a:extLst>
            <a:ext uri="{FF2B5EF4-FFF2-40B4-BE49-F238E27FC236}">
              <a16:creationId xmlns="" xmlns:a16="http://schemas.microsoft.com/office/drawing/2014/main" id="{EF68739D-DBAC-4620-94D5-92A949DAA29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295275</xdr:colOff>
      <xdr:row>4</xdr:row>
      <xdr:rowOff>295275</xdr:rowOff>
    </xdr:to>
    <xdr:sp macro="" textlink="">
      <xdr:nvSpPr>
        <xdr:cNvPr id="10794" name="AutoShape 42" descr="Z">
          <a:extLst>
            <a:ext uri="{FF2B5EF4-FFF2-40B4-BE49-F238E27FC236}">
              <a16:creationId xmlns="" xmlns:a16="http://schemas.microsoft.com/office/drawing/2014/main" id="{BFFD52C9-C5AA-40CD-BD14-847BFB1AD86E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24288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biernobogota-my.sharepoint.com/personal/julian_perez_gobiernobogota_gov_co/Documents/Datos%20adjuntos%20de%20correo%20electr&#243;nico/AL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7"/>
  <sheetViews>
    <sheetView showGridLines="0" tabSelected="1" topLeftCell="AD11" zoomScale="50" zoomScaleNormal="50" zoomScaleSheetLayoutView="25" workbookViewId="0">
      <selection activeCell="BF23" sqref="BF23"/>
    </sheetView>
  </sheetViews>
  <sheetFormatPr baseColWidth="10" defaultColWidth="9.140625" defaultRowHeight="14.25" x14ac:dyDescent="0.2"/>
  <cols>
    <col min="1" max="1" width="22.28515625" style="34" customWidth="1"/>
    <col min="2" max="2" width="41" style="34" customWidth="1"/>
    <col min="3" max="3" width="52.140625" style="34" customWidth="1"/>
    <col min="4" max="4" width="96.140625" style="210" customWidth="1"/>
    <col min="5" max="5" width="41" style="34" customWidth="1"/>
    <col min="6" max="11" width="114.5703125" style="34" customWidth="1"/>
    <col min="12" max="15" width="21.42578125" style="34" customWidth="1"/>
    <col min="16" max="16" width="41.7109375" style="34" customWidth="1"/>
    <col min="17" max="17" width="26.28515625" style="34" customWidth="1"/>
    <col min="18" max="18" width="27.28515625" style="34" customWidth="1"/>
    <col min="19" max="19" width="25.42578125" style="34" customWidth="1"/>
    <col min="20" max="20" width="45.7109375" style="34" customWidth="1"/>
    <col min="21" max="24" width="11.42578125" style="34" customWidth="1"/>
    <col min="25" max="25" width="20.85546875" style="34" customWidth="1"/>
    <col min="26" max="26" width="18.85546875" style="34" customWidth="1"/>
    <col min="27" max="27" width="26.7109375" style="34" customWidth="1"/>
    <col min="28" max="28" width="18.85546875" style="34" customWidth="1"/>
    <col min="29" max="29" width="14.140625" style="34" customWidth="1"/>
    <col min="30" max="30" width="18.42578125" style="34" customWidth="1"/>
    <col min="31" max="31" width="22.140625" style="34" customWidth="1"/>
    <col min="32" max="32" width="17.7109375" style="34" customWidth="1"/>
    <col min="33" max="33" width="30.85546875" style="34" customWidth="1"/>
    <col min="34" max="34" width="19.7109375" style="34" customWidth="1"/>
    <col min="35" max="36" width="16.42578125" style="34" customWidth="1"/>
    <col min="37" max="37" width="29.140625" style="34" customWidth="1"/>
    <col min="38" max="38" width="17.85546875" style="34" customWidth="1"/>
    <col min="39" max="39" width="32.7109375" style="34" customWidth="1"/>
    <col min="40" max="44" width="11.42578125" style="34" customWidth="1"/>
    <col min="45" max="45" width="29.5703125" style="34" customWidth="1"/>
    <col min="46" max="47" width="11.42578125" style="34" customWidth="1"/>
    <col min="48" max="48" width="14.85546875" style="34" customWidth="1"/>
    <col min="49" max="49" width="14.5703125" style="34" customWidth="1"/>
    <col min="50" max="50" width="20.7109375" style="34" customWidth="1"/>
    <col min="51" max="51" width="24.140625" style="34" customWidth="1"/>
    <col min="52" max="52" width="19.140625" style="34" customWidth="1"/>
    <col min="53" max="53" width="18.42578125" style="34" customWidth="1"/>
    <col min="54" max="55" width="21.85546875" style="34" customWidth="1"/>
    <col min="56" max="56" width="19.85546875" style="34" customWidth="1"/>
    <col min="57" max="257" width="11.42578125" style="34" customWidth="1"/>
    <col min="258" max="16384" width="9.140625" style="34"/>
  </cols>
  <sheetData>
    <row r="1" spans="1:56" ht="40.5" customHeight="1" x14ac:dyDescent="0.2">
      <c r="A1" s="337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</row>
    <row r="2" spans="1:56" ht="40.5" customHeight="1" thickBot="1" x14ac:dyDescent="0.25">
      <c r="A2" s="339" t="s">
        <v>0</v>
      </c>
      <c r="B2" s="339"/>
      <c r="C2" s="340"/>
      <c r="D2" s="340"/>
      <c r="E2" s="340"/>
      <c r="F2" s="340"/>
      <c r="G2" s="340"/>
      <c r="H2" s="340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56" ht="36.75" customHeight="1" x14ac:dyDescent="0.2">
      <c r="A3" s="35" t="s">
        <v>1</v>
      </c>
      <c r="B3" s="36">
        <v>2018</v>
      </c>
      <c r="C3" s="270" t="s">
        <v>2</v>
      </c>
      <c r="D3" s="271"/>
      <c r="E3" s="271"/>
      <c r="F3" s="271"/>
      <c r="G3" s="271"/>
      <c r="H3" s="272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ht="36.75" customHeight="1" x14ac:dyDescent="0.2">
      <c r="A4" s="35" t="s">
        <v>3</v>
      </c>
      <c r="B4" s="36" t="s">
        <v>240</v>
      </c>
      <c r="C4" s="40" t="s">
        <v>4</v>
      </c>
      <c r="D4" s="41" t="s">
        <v>5</v>
      </c>
      <c r="E4" s="273" t="s">
        <v>6</v>
      </c>
      <c r="F4" s="273"/>
      <c r="G4" s="273"/>
      <c r="H4" s="274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</row>
    <row r="5" spans="1:56" ht="36.75" customHeight="1" thickBot="1" x14ac:dyDescent="0.25">
      <c r="A5" s="35" t="s">
        <v>333</v>
      </c>
      <c r="B5" s="36" t="s">
        <v>241</v>
      </c>
      <c r="C5" s="43"/>
      <c r="D5" s="269" t="s">
        <v>401</v>
      </c>
      <c r="E5" s="275"/>
      <c r="F5" s="275"/>
      <c r="G5" s="275"/>
      <c r="H5" s="27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44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</row>
    <row r="6" spans="1:56" x14ac:dyDescent="0.2">
      <c r="A6" s="46"/>
      <c r="B6" s="42"/>
      <c r="C6" s="42"/>
      <c r="D6" s="47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9"/>
      <c r="R6" s="39"/>
      <c r="S6" s="39"/>
      <c r="T6" s="39"/>
      <c r="U6" s="39"/>
      <c r="V6" s="39"/>
      <c r="W6" s="39"/>
      <c r="X6" s="39"/>
      <c r="Y6" s="39"/>
      <c r="Z6" s="39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</row>
    <row r="7" spans="1:56" x14ac:dyDescent="0.2">
      <c r="A7" s="42"/>
      <c r="B7" s="42"/>
      <c r="C7" s="42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48"/>
      <c r="U7" s="49"/>
      <c r="V7" s="39"/>
      <c r="W7" s="39"/>
      <c r="X7" s="39"/>
      <c r="Y7" s="39"/>
      <c r="Z7" s="39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232"/>
      <c r="BD7" s="50"/>
    </row>
    <row r="8" spans="1:56" x14ac:dyDescent="0.2">
      <c r="A8" s="51"/>
      <c r="B8" s="39"/>
      <c r="C8" s="39"/>
      <c r="D8" s="283"/>
      <c r="E8" s="283"/>
      <c r="F8" s="283"/>
      <c r="G8" s="283"/>
      <c r="H8" s="283"/>
      <c r="I8" s="283"/>
      <c r="J8" s="283"/>
      <c r="K8" s="283"/>
      <c r="L8" s="278"/>
      <c r="M8" s="278"/>
      <c r="N8" s="278"/>
      <c r="O8" s="278"/>
      <c r="P8" s="50"/>
      <c r="Q8" s="50"/>
      <c r="R8" s="50"/>
      <c r="S8" s="50"/>
      <c r="T8" s="50"/>
      <c r="U8" s="50"/>
      <c r="V8" s="39"/>
      <c r="W8" s="39"/>
      <c r="X8" s="39"/>
      <c r="Y8" s="39"/>
      <c r="Z8" s="39"/>
      <c r="AA8" s="278"/>
      <c r="AB8" s="278"/>
      <c r="AC8" s="278"/>
      <c r="AD8" s="52"/>
      <c r="AE8" s="52"/>
      <c r="AF8" s="52"/>
      <c r="AG8" s="278"/>
      <c r="AH8" s="278"/>
      <c r="AI8" s="278"/>
      <c r="AJ8" s="52"/>
      <c r="AK8" s="52"/>
      <c r="AL8" s="52"/>
      <c r="AM8" s="278"/>
      <c r="AN8" s="278"/>
      <c r="AO8" s="278"/>
      <c r="AP8" s="52"/>
      <c r="AQ8" s="52"/>
      <c r="AR8" s="52"/>
      <c r="AS8" s="278"/>
      <c r="AT8" s="278"/>
      <c r="AU8" s="278"/>
      <c r="AV8" s="52"/>
      <c r="AW8" s="52"/>
      <c r="AX8" s="52"/>
      <c r="AY8" s="278"/>
      <c r="AZ8" s="278"/>
      <c r="BA8" s="278"/>
      <c r="BB8" s="52"/>
      <c r="BC8" s="233"/>
      <c r="BD8" s="52"/>
    </row>
    <row r="9" spans="1:56" ht="15" thickBot="1" x14ac:dyDescent="0.25">
      <c r="A9" s="39"/>
      <c r="B9" s="39"/>
      <c r="C9" s="39"/>
      <c r="D9" s="53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232"/>
      <c r="BD9" s="50"/>
    </row>
    <row r="10" spans="1:56" ht="15" customHeight="1" x14ac:dyDescent="0.2">
      <c r="A10" s="313" t="s">
        <v>7</v>
      </c>
      <c r="B10" s="314"/>
      <c r="C10" s="54"/>
      <c r="D10" s="286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4" t="s">
        <v>8</v>
      </c>
      <c r="AB10" s="284"/>
      <c r="AC10" s="284"/>
      <c r="AD10" s="284"/>
      <c r="AE10" s="284"/>
      <c r="AF10" s="284"/>
      <c r="AG10" s="290" t="s">
        <v>8</v>
      </c>
      <c r="AH10" s="290"/>
      <c r="AI10" s="290"/>
      <c r="AJ10" s="290"/>
      <c r="AK10" s="290"/>
      <c r="AL10" s="290"/>
      <c r="AM10" s="284" t="s">
        <v>8</v>
      </c>
      <c r="AN10" s="284"/>
      <c r="AO10" s="284"/>
      <c r="AP10" s="284"/>
      <c r="AQ10" s="284"/>
      <c r="AR10" s="284"/>
      <c r="AS10" s="281" t="s">
        <v>8</v>
      </c>
      <c r="AT10" s="281"/>
      <c r="AU10" s="281"/>
      <c r="AV10" s="281"/>
      <c r="AW10" s="281"/>
      <c r="AX10" s="281"/>
      <c r="AY10" s="282" t="s">
        <v>8</v>
      </c>
      <c r="AZ10" s="282"/>
      <c r="BA10" s="282"/>
      <c r="BB10" s="282"/>
      <c r="BC10" s="282"/>
      <c r="BD10" s="282"/>
    </row>
    <row r="11" spans="1:56" ht="15" thickBot="1" x14ac:dyDescent="0.25">
      <c r="A11" s="315"/>
      <c r="B11" s="316"/>
      <c r="C11" s="55"/>
      <c r="D11" s="288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5" t="s">
        <v>9</v>
      </c>
      <c r="AB11" s="285"/>
      <c r="AC11" s="285"/>
      <c r="AD11" s="285"/>
      <c r="AE11" s="285"/>
      <c r="AF11" s="285"/>
      <c r="AG11" s="291" t="s">
        <v>10</v>
      </c>
      <c r="AH11" s="291"/>
      <c r="AI11" s="291"/>
      <c r="AJ11" s="291"/>
      <c r="AK11" s="291"/>
      <c r="AL11" s="291"/>
      <c r="AM11" s="285" t="s">
        <v>11</v>
      </c>
      <c r="AN11" s="285"/>
      <c r="AO11" s="285"/>
      <c r="AP11" s="285"/>
      <c r="AQ11" s="285"/>
      <c r="AR11" s="285"/>
      <c r="AS11" s="279" t="s">
        <v>12</v>
      </c>
      <c r="AT11" s="279"/>
      <c r="AU11" s="279"/>
      <c r="AV11" s="279"/>
      <c r="AW11" s="279"/>
      <c r="AX11" s="279"/>
      <c r="AY11" s="280" t="s">
        <v>13</v>
      </c>
      <c r="AZ11" s="280"/>
      <c r="BA11" s="280"/>
      <c r="BB11" s="280"/>
      <c r="BC11" s="280"/>
      <c r="BD11" s="280"/>
    </row>
    <row r="12" spans="1:56" ht="15" customHeight="1" thickBot="1" x14ac:dyDescent="0.25">
      <c r="A12" s="317"/>
      <c r="B12" s="318"/>
      <c r="C12" s="55"/>
      <c r="D12" s="347" t="s">
        <v>14</v>
      </c>
      <c r="E12" s="348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9"/>
      <c r="T12" s="249"/>
      <c r="U12" s="249"/>
      <c r="V12" s="301" t="s">
        <v>15</v>
      </c>
      <c r="W12" s="301"/>
      <c r="X12" s="301"/>
      <c r="Y12" s="301"/>
      <c r="Z12" s="301"/>
      <c r="AA12" s="302" t="s">
        <v>16</v>
      </c>
      <c r="AB12" s="302"/>
      <c r="AC12" s="302"/>
      <c r="AD12" s="303" t="s">
        <v>17</v>
      </c>
      <c r="AE12" s="302" t="s">
        <v>18</v>
      </c>
      <c r="AF12" s="302" t="s">
        <v>19</v>
      </c>
      <c r="AG12" s="299" t="s">
        <v>16</v>
      </c>
      <c r="AH12" s="299"/>
      <c r="AI12" s="299"/>
      <c r="AJ12" s="299" t="s">
        <v>17</v>
      </c>
      <c r="AK12" s="299" t="s">
        <v>18</v>
      </c>
      <c r="AL12" s="299" t="s">
        <v>19</v>
      </c>
      <c r="AM12" s="302" t="s">
        <v>16</v>
      </c>
      <c r="AN12" s="302"/>
      <c r="AO12" s="302"/>
      <c r="AP12" s="302" t="s">
        <v>17</v>
      </c>
      <c r="AQ12" s="302" t="s">
        <v>18</v>
      </c>
      <c r="AR12" s="302" t="s">
        <v>19</v>
      </c>
      <c r="AS12" s="296" t="s">
        <v>16</v>
      </c>
      <c r="AT12" s="296"/>
      <c r="AU12" s="296"/>
      <c r="AV12" s="296" t="s">
        <v>17</v>
      </c>
      <c r="AW12" s="296" t="s">
        <v>18</v>
      </c>
      <c r="AX12" s="296" t="s">
        <v>19</v>
      </c>
      <c r="AY12" s="292" t="s">
        <v>16</v>
      </c>
      <c r="AZ12" s="292"/>
      <c r="BA12" s="292"/>
      <c r="BB12" s="292" t="s">
        <v>17</v>
      </c>
      <c r="BC12" s="242"/>
      <c r="BD12" s="294" t="s">
        <v>20</v>
      </c>
    </row>
    <row r="13" spans="1:56" ht="64.5" thickBot="1" x14ac:dyDescent="0.25">
      <c r="A13" s="56" t="s">
        <v>328</v>
      </c>
      <c r="B13" s="57" t="s">
        <v>21</v>
      </c>
      <c r="C13" s="329" t="s">
        <v>22</v>
      </c>
      <c r="D13" s="58" t="s">
        <v>23</v>
      </c>
      <c r="E13" s="59" t="s">
        <v>24</v>
      </c>
      <c r="F13" s="60" t="s">
        <v>25</v>
      </c>
      <c r="G13" s="61" t="s">
        <v>26</v>
      </c>
      <c r="H13" s="61" t="s">
        <v>27</v>
      </c>
      <c r="I13" s="61" t="s">
        <v>28</v>
      </c>
      <c r="J13" s="61" t="s">
        <v>29</v>
      </c>
      <c r="K13" s="61" t="s">
        <v>30</v>
      </c>
      <c r="L13" s="61" t="s">
        <v>31</v>
      </c>
      <c r="M13" s="61" t="s">
        <v>32</v>
      </c>
      <c r="N13" s="61" t="s">
        <v>33</v>
      </c>
      <c r="O13" s="61" t="s">
        <v>34</v>
      </c>
      <c r="P13" s="61" t="s">
        <v>35</v>
      </c>
      <c r="Q13" s="61" t="s">
        <v>36</v>
      </c>
      <c r="R13" s="61" t="s">
        <v>37</v>
      </c>
      <c r="S13" s="61" t="s">
        <v>38</v>
      </c>
      <c r="T13" s="61" t="s">
        <v>39</v>
      </c>
      <c r="U13" s="61" t="s">
        <v>40</v>
      </c>
      <c r="V13" s="248" t="s">
        <v>41</v>
      </c>
      <c r="W13" s="248" t="s">
        <v>42</v>
      </c>
      <c r="X13" s="345" t="s">
        <v>43</v>
      </c>
      <c r="Y13" s="346"/>
      <c r="Z13" s="248" t="s">
        <v>44</v>
      </c>
      <c r="AA13" s="63" t="s">
        <v>26</v>
      </c>
      <c r="AB13" s="64" t="s">
        <v>45</v>
      </c>
      <c r="AC13" s="64" t="s">
        <v>46</v>
      </c>
      <c r="AD13" s="304"/>
      <c r="AE13" s="305"/>
      <c r="AF13" s="305"/>
      <c r="AG13" s="62" t="s">
        <v>26</v>
      </c>
      <c r="AH13" s="62" t="s">
        <v>45</v>
      </c>
      <c r="AI13" s="62" t="s">
        <v>46</v>
      </c>
      <c r="AJ13" s="300"/>
      <c r="AK13" s="300"/>
      <c r="AL13" s="300"/>
      <c r="AM13" s="64" t="s">
        <v>26</v>
      </c>
      <c r="AN13" s="64" t="s">
        <v>45</v>
      </c>
      <c r="AO13" s="64" t="s">
        <v>46</v>
      </c>
      <c r="AP13" s="305"/>
      <c r="AQ13" s="305"/>
      <c r="AR13" s="305"/>
      <c r="AS13" s="65" t="s">
        <v>26</v>
      </c>
      <c r="AT13" s="65" t="s">
        <v>45</v>
      </c>
      <c r="AU13" s="65" t="s">
        <v>46</v>
      </c>
      <c r="AV13" s="297"/>
      <c r="AW13" s="297"/>
      <c r="AX13" s="297"/>
      <c r="AY13" s="66" t="s">
        <v>26</v>
      </c>
      <c r="AZ13" s="66" t="s">
        <v>45</v>
      </c>
      <c r="BA13" s="66" t="s">
        <v>46</v>
      </c>
      <c r="BB13" s="293"/>
      <c r="BC13" s="243" t="s">
        <v>331</v>
      </c>
      <c r="BD13" s="295"/>
    </row>
    <row r="14" spans="1:56" ht="15" thickBot="1" x14ac:dyDescent="0.25">
      <c r="A14" s="67"/>
      <c r="B14" s="68"/>
      <c r="C14" s="329"/>
      <c r="D14" s="250" t="s">
        <v>47</v>
      </c>
      <c r="E14" s="69"/>
      <c r="F14" s="70" t="s">
        <v>47</v>
      </c>
      <c r="G14" s="71" t="s">
        <v>47</v>
      </c>
      <c r="H14" s="71" t="s">
        <v>47</v>
      </c>
      <c r="I14" s="71" t="s">
        <v>47</v>
      </c>
      <c r="J14" s="71" t="s">
        <v>47</v>
      </c>
      <c r="K14" s="71" t="s">
        <v>47</v>
      </c>
      <c r="L14" s="251" t="s">
        <v>47</v>
      </c>
      <c r="M14" s="251" t="s">
        <v>47</v>
      </c>
      <c r="N14" s="251" t="s">
        <v>47</v>
      </c>
      <c r="O14" s="251" t="s">
        <v>47</v>
      </c>
      <c r="P14" s="71" t="s">
        <v>47</v>
      </c>
      <c r="Q14" s="71" t="s">
        <v>47</v>
      </c>
      <c r="R14" s="71" t="s">
        <v>47</v>
      </c>
      <c r="S14" s="71" t="s">
        <v>47</v>
      </c>
      <c r="T14" s="71"/>
      <c r="U14" s="71"/>
      <c r="V14" s="72" t="s">
        <v>48</v>
      </c>
      <c r="W14" s="72" t="s">
        <v>47</v>
      </c>
      <c r="X14" s="72" t="s">
        <v>49</v>
      </c>
      <c r="Y14" s="72" t="s">
        <v>50</v>
      </c>
      <c r="Z14" s="72" t="s">
        <v>47</v>
      </c>
      <c r="AA14" s="73" t="s">
        <v>47</v>
      </c>
      <c r="AB14" s="73" t="s">
        <v>47</v>
      </c>
      <c r="AC14" s="73"/>
      <c r="AD14" s="74" t="s">
        <v>47</v>
      </c>
      <c r="AE14" s="73" t="s">
        <v>47</v>
      </c>
      <c r="AF14" s="73" t="s">
        <v>47</v>
      </c>
      <c r="AG14" s="72" t="s">
        <v>47</v>
      </c>
      <c r="AH14" s="72" t="s">
        <v>47</v>
      </c>
      <c r="AI14" s="72" t="s">
        <v>47</v>
      </c>
      <c r="AJ14" s="72" t="s">
        <v>47</v>
      </c>
      <c r="AK14" s="72" t="s">
        <v>47</v>
      </c>
      <c r="AL14" s="72" t="s">
        <v>47</v>
      </c>
      <c r="AM14" s="73" t="s">
        <v>47</v>
      </c>
      <c r="AN14" s="73" t="s">
        <v>47</v>
      </c>
      <c r="AO14" s="73" t="s">
        <v>47</v>
      </c>
      <c r="AP14" s="73"/>
      <c r="AQ14" s="73" t="s">
        <v>47</v>
      </c>
      <c r="AR14" s="73" t="s">
        <v>47</v>
      </c>
      <c r="AS14" s="75" t="s">
        <v>47</v>
      </c>
      <c r="AT14" s="75" t="s">
        <v>47</v>
      </c>
      <c r="AU14" s="75" t="s">
        <v>47</v>
      </c>
      <c r="AV14" s="75" t="s">
        <v>47</v>
      </c>
      <c r="AW14" s="75" t="s">
        <v>47</v>
      </c>
      <c r="AX14" s="75" t="s">
        <v>47</v>
      </c>
      <c r="AY14" s="76" t="s">
        <v>47</v>
      </c>
      <c r="AZ14" s="76"/>
      <c r="BA14" s="76" t="s">
        <v>47</v>
      </c>
      <c r="BB14" s="76" t="s">
        <v>47</v>
      </c>
      <c r="BC14" s="244"/>
      <c r="BD14" s="77" t="s">
        <v>47</v>
      </c>
    </row>
    <row r="15" spans="1:56" ht="124.5" customHeight="1" thickBot="1" x14ac:dyDescent="0.25">
      <c r="A15" s="78">
        <v>1</v>
      </c>
      <c r="B15" s="326" t="s">
        <v>51</v>
      </c>
      <c r="C15" s="341" t="s">
        <v>52</v>
      </c>
      <c r="D15" s="252" t="s">
        <v>53</v>
      </c>
      <c r="E15" s="187">
        <v>0.03</v>
      </c>
      <c r="F15" s="80" t="s">
        <v>54</v>
      </c>
      <c r="G15" s="226" t="s">
        <v>55</v>
      </c>
      <c r="H15" s="226" t="s">
        <v>56</v>
      </c>
      <c r="I15" s="226" t="s">
        <v>334</v>
      </c>
      <c r="J15" s="171" t="s">
        <v>150</v>
      </c>
      <c r="K15" s="171" t="s">
        <v>57</v>
      </c>
      <c r="L15" s="81">
        <v>0.1</v>
      </c>
      <c r="M15" s="81">
        <v>0.2</v>
      </c>
      <c r="N15" s="81">
        <v>0.5</v>
      </c>
      <c r="O15" s="81">
        <v>0.95</v>
      </c>
      <c r="P15" s="81">
        <v>0.95</v>
      </c>
      <c r="Q15" s="80" t="s">
        <v>58</v>
      </c>
      <c r="R15" s="171" t="s">
        <v>336</v>
      </c>
      <c r="S15" s="171" t="s">
        <v>338</v>
      </c>
      <c r="T15" s="82" t="s">
        <v>342</v>
      </c>
      <c r="U15" s="82"/>
      <c r="V15" s="83"/>
      <c r="W15" s="83"/>
      <c r="X15" s="83"/>
      <c r="Y15" s="253"/>
      <c r="Z15" s="85"/>
      <c r="AA15" s="86" t="str">
        <f>$G$15</f>
        <v>Porcentaje de Ejecución del Plan de Acción del Consejo Local de Gobierno</v>
      </c>
      <c r="AB15" s="87">
        <f>L15</f>
        <v>0.1</v>
      </c>
      <c r="AC15" s="236"/>
      <c r="AD15" s="234">
        <f>AC15/AB15</f>
        <v>0</v>
      </c>
      <c r="AE15" s="88"/>
      <c r="AF15" s="88"/>
      <c r="AG15" s="86" t="str">
        <f>$G$15</f>
        <v>Porcentaje de Ejecución del Plan de Acción del Consejo Local de Gobierno</v>
      </c>
      <c r="AH15" s="87">
        <f>M15</f>
        <v>0.2</v>
      </c>
      <c r="AI15" s="236"/>
      <c r="AJ15" s="234">
        <f>AI15/AH15</f>
        <v>0</v>
      </c>
      <c r="AK15" s="83"/>
      <c r="AL15" s="83"/>
      <c r="AM15" s="86" t="str">
        <f>$G$15</f>
        <v>Porcentaje de Ejecución del Plan de Acción del Consejo Local de Gobierno</v>
      </c>
      <c r="AN15" s="87">
        <f>N15</f>
        <v>0.5</v>
      </c>
      <c r="AO15" s="236"/>
      <c r="AP15" s="234">
        <f>AO15/AN15</f>
        <v>0</v>
      </c>
      <c r="AQ15" s="83"/>
      <c r="AR15" s="83"/>
      <c r="AS15" s="86" t="str">
        <f>$G$15</f>
        <v>Porcentaje de Ejecución del Plan de Acción del Consejo Local de Gobierno</v>
      </c>
      <c r="AT15" s="87">
        <f>O15</f>
        <v>0.95</v>
      </c>
      <c r="AU15" s="236"/>
      <c r="AV15" s="234">
        <f>AU15/AT15</f>
        <v>0</v>
      </c>
      <c r="AW15" s="89"/>
      <c r="AX15" s="83"/>
      <c r="AY15" s="86" t="str">
        <f>$G$15</f>
        <v>Porcentaje de Ejecución del Plan de Acción del Consejo Local de Gobierno</v>
      </c>
      <c r="AZ15" s="87">
        <f>P15</f>
        <v>0.95</v>
      </c>
      <c r="BA15" s="236"/>
      <c r="BB15" s="234">
        <f>BA15/AZ15</f>
        <v>0</v>
      </c>
      <c r="BC15" s="245">
        <f>BB15*E15</f>
        <v>0</v>
      </c>
      <c r="BD15" s="90"/>
    </row>
    <row r="16" spans="1:56" ht="117.75" customHeight="1" thickBot="1" x14ac:dyDescent="0.25">
      <c r="A16" s="91">
        <v>2</v>
      </c>
      <c r="B16" s="327"/>
      <c r="C16" s="322"/>
      <c r="D16" s="221" t="s">
        <v>59</v>
      </c>
      <c r="E16" s="255">
        <v>0.05</v>
      </c>
      <c r="F16" s="94" t="s">
        <v>60</v>
      </c>
      <c r="G16" s="93" t="s">
        <v>61</v>
      </c>
      <c r="H16" s="93" t="s">
        <v>62</v>
      </c>
      <c r="I16" s="94" t="s">
        <v>402</v>
      </c>
      <c r="J16" s="171" t="s">
        <v>76</v>
      </c>
      <c r="K16" s="171" t="s">
        <v>63</v>
      </c>
      <c r="L16" s="81">
        <v>0.4</v>
      </c>
      <c r="M16" s="95"/>
      <c r="N16" s="95"/>
      <c r="O16" s="95"/>
      <c r="P16" s="81">
        <v>0.4</v>
      </c>
      <c r="Q16" s="94" t="s">
        <v>58</v>
      </c>
      <c r="R16" s="171" t="s">
        <v>337</v>
      </c>
      <c r="S16" s="171" t="s">
        <v>339</v>
      </c>
      <c r="T16" s="96" t="s">
        <v>340</v>
      </c>
      <c r="U16" s="97"/>
      <c r="V16" s="98"/>
      <c r="W16" s="98"/>
      <c r="X16" s="98"/>
      <c r="Y16" s="99"/>
      <c r="Z16" s="100"/>
      <c r="AA16" s="86" t="str">
        <f>$G$16</f>
        <v>Porcentaje de Participación de los Ciudadanos en la Audiencia de Rendición de Cuentas</v>
      </c>
      <c r="AB16" s="87">
        <f t="shared" ref="AB16:AB65" si="0">L16</f>
        <v>0.4</v>
      </c>
      <c r="AC16" s="236"/>
      <c r="AD16" s="234">
        <f t="shared" ref="AD16:AD65" si="1">AC16/AB16</f>
        <v>0</v>
      </c>
      <c r="AE16" s="88"/>
      <c r="AF16" s="88"/>
      <c r="AG16" s="86" t="str">
        <f>$G$16</f>
        <v>Porcentaje de Participación de los Ciudadanos en la Audiencia de Rendición de Cuentas</v>
      </c>
      <c r="AH16" s="87">
        <f t="shared" ref="AH16:AH65" si="2">M16</f>
        <v>0</v>
      </c>
      <c r="AI16" s="236"/>
      <c r="AJ16" s="234" t="e">
        <f t="shared" ref="AJ16:AJ17" si="3">AI16/AH16</f>
        <v>#DIV/0!</v>
      </c>
      <c r="AK16" s="83"/>
      <c r="AL16" s="83"/>
      <c r="AM16" s="86" t="str">
        <f>$G$16</f>
        <v>Porcentaje de Participación de los Ciudadanos en la Audiencia de Rendición de Cuentas</v>
      </c>
      <c r="AN16" s="87">
        <f t="shared" ref="AN16:AN65" si="4">N16</f>
        <v>0</v>
      </c>
      <c r="AO16" s="236"/>
      <c r="AP16" s="234" t="e">
        <f t="shared" ref="AP16:AP17" si="5">AO16/AN16</f>
        <v>#DIV/0!</v>
      </c>
      <c r="AQ16" s="83"/>
      <c r="AR16" s="83"/>
      <c r="AS16" s="86" t="str">
        <f>$G$16</f>
        <v>Porcentaje de Participación de los Ciudadanos en la Audiencia de Rendición de Cuentas</v>
      </c>
      <c r="AT16" s="87">
        <f t="shared" ref="AT16:AT65" si="6">O16</f>
        <v>0</v>
      </c>
      <c r="AU16" s="236"/>
      <c r="AV16" s="234" t="e">
        <f t="shared" ref="AV16:AV17" si="7">AU16/AT16</f>
        <v>#DIV/0!</v>
      </c>
      <c r="AW16" s="89"/>
      <c r="AX16" s="83"/>
      <c r="AY16" s="86" t="str">
        <f>$G$16</f>
        <v>Porcentaje de Participación de los Ciudadanos en la Audiencia de Rendición de Cuentas</v>
      </c>
      <c r="AZ16" s="87">
        <f t="shared" ref="AZ16:AZ65" si="8">P16</f>
        <v>0.4</v>
      </c>
      <c r="BA16" s="236"/>
      <c r="BB16" s="234">
        <f t="shared" ref="BB16:BB17" si="9">BA16/AZ16</f>
        <v>0</v>
      </c>
      <c r="BC16" s="245">
        <f t="shared" ref="BC16:BC65" si="10">BB16*E16</f>
        <v>0</v>
      </c>
      <c r="BD16" s="90"/>
    </row>
    <row r="17" spans="1:56" ht="123.75" customHeight="1" thickBot="1" x14ac:dyDescent="0.25">
      <c r="A17" s="91">
        <v>3</v>
      </c>
      <c r="B17" s="327"/>
      <c r="C17" s="322"/>
      <c r="D17" s="153" t="s">
        <v>64</v>
      </c>
      <c r="E17" s="189">
        <v>0.09</v>
      </c>
      <c r="F17" s="94" t="s">
        <v>60</v>
      </c>
      <c r="G17" s="93" t="s">
        <v>65</v>
      </c>
      <c r="H17" s="102" t="s">
        <v>66</v>
      </c>
      <c r="I17" s="94" t="s">
        <v>335</v>
      </c>
      <c r="J17" s="171" t="s">
        <v>76</v>
      </c>
      <c r="K17" s="171" t="s">
        <v>67</v>
      </c>
      <c r="L17" s="81">
        <v>0.05</v>
      </c>
      <c r="M17" s="104">
        <v>0.1</v>
      </c>
      <c r="N17" s="104">
        <v>0.1</v>
      </c>
      <c r="O17" s="104">
        <v>0.15</v>
      </c>
      <c r="P17" s="81">
        <v>0.4</v>
      </c>
      <c r="Q17" s="103" t="s">
        <v>68</v>
      </c>
      <c r="R17" s="103" t="s">
        <v>350</v>
      </c>
      <c r="S17" s="171" t="s">
        <v>339</v>
      </c>
      <c r="T17" s="105" t="s">
        <v>341</v>
      </c>
      <c r="U17" s="105"/>
      <c r="V17" s="106"/>
      <c r="W17" s="106"/>
      <c r="X17" s="106"/>
      <c r="Y17" s="107"/>
      <c r="Z17" s="108"/>
      <c r="AA17" s="86" t="str">
        <f>$G$17</f>
        <v>Porcentaje de Avance en el Cumplimiento Fisico del Plan de Desarrollo Local</v>
      </c>
      <c r="AB17" s="87">
        <f t="shared" si="0"/>
        <v>0.05</v>
      </c>
      <c r="AC17" s="237"/>
      <c r="AD17" s="234">
        <f t="shared" si="1"/>
        <v>0</v>
      </c>
      <c r="AE17" s="109"/>
      <c r="AF17" s="109"/>
      <c r="AG17" s="86" t="str">
        <f>$G$17</f>
        <v>Porcentaje de Avance en el Cumplimiento Fisico del Plan de Desarrollo Local</v>
      </c>
      <c r="AH17" s="87">
        <f t="shared" si="2"/>
        <v>0.1</v>
      </c>
      <c r="AI17" s="237"/>
      <c r="AJ17" s="234">
        <f t="shared" si="3"/>
        <v>0</v>
      </c>
      <c r="AK17" s="110"/>
      <c r="AL17" s="110"/>
      <c r="AM17" s="86" t="str">
        <f>$G$17</f>
        <v>Porcentaje de Avance en el Cumplimiento Fisico del Plan de Desarrollo Local</v>
      </c>
      <c r="AN17" s="87">
        <f t="shared" si="4"/>
        <v>0.1</v>
      </c>
      <c r="AO17" s="237"/>
      <c r="AP17" s="234">
        <f t="shared" si="5"/>
        <v>0</v>
      </c>
      <c r="AQ17" s="110"/>
      <c r="AR17" s="110"/>
      <c r="AS17" s="86" t="str">
        <f>$G$17</f>
        <v>Porcentaje de Avance en el Cumplimiento Fisico del Plan de Desarrollo Local</v>
      </c>
      <c r="AT17" s="87">
        <f t="shared" si="6"/>
        <v>0.15</v>
      </c>
      <c r="AU17" s="237"/>
      <c r="AV17" s="234">
        <f t="shared" si="7"/>
        <v>0</v>
      </c>
      <c r="AW17" s="111"/>
      <c r="AX17" s="110"/>
      <c r="AY17" s="86" t="str">
        <f>$G$17</f>
        <v>Porcentaje de Avance en el Cumplimiento Fisico del Plan de Desarrollo Local</v>
      </c>
      <c r="AZ17" s="87">
        <f t="shared" si="8"/>
        <v>0.4</v>
      </c>
      <c r="BA17" s="237"/>
      <c r="BB17" s="234">
        <f t="shared" si="9"/>
        <v>0</v>
      </c>
      <c r="BC17" s="245">
        <f t="shared" si="10"/>
        <v>0</v>
      </c>
      <c r="BD17" s="112"/>
    </row>
    <row r="18" spans="1:56" ht="77.25" customHeight="1" thickBot="1" x14ac:dyDescent="0.25">
      <c r="A18" s="113"/>
      <c r="B18" s="327"/>
      <c r="C18" s="352"/>
      <c r="D18" s="144" t="s">
        <v>69</v>
      </c>
      <c r="E18" s="256">
        <v>0.17</v>
      </c>
      <c r="F18" s="220"/>
      <c r="G18" s="116"/>
      <c r="H18" s="117"/>
      <c r="I18" s="118"/>
      <c r="J18" s="171"/>
      <c r="K18" s="171"/>
      <c r="L18" s="119"/>
      <c r="M18" s="119"/>
      <c r="N18" s="119"/>
      <c r="O18" s="119"/>
      <c r="P18" s="119"/>
      <c r="Q18" s="118"/>
      <c r="R18" s="118"/>
      <c r="S18" s="120"/>
      <c r="T18" s="120"/>
      <c r="U18" s="120"/>
      <c r="V18" s="121"/>
      <c r="W18" s="121"/>
      <c r="X18" s="121"/>
      <c r="Y18" s="122"/>
      <c r="Z18" s="123"/>
      <c r="AA18" s="124"/>
      <c r="AB18" s="87"/>
      <c r="AC18" s="238"/>
      <c r="AD18" s="234"/>
      <c r="AE18" s="125"/>
      <c r="AF18" s="125"/>
      <c r="AG18" s="124"/>
      <c r="AH18" s="87"/>
      <c r="AI18" s="238"/>
      <c r="AJ18" s="234"/>
      <c r="AK18" s="121"/>
      <c r="AL18" s="121"/>
      <c r="AM18" s="124"/>
      <c r="AN18" s="87"/>
      <c r="AO18" s="238"/>
      <c r="AP18" s="234"/>
      <c r="AQ18" s="121"/>
      <c r="AR18" s="121"/>
      <c r="AS18" s="124"/>
      <c r="AT18" s="87"/>
      <c r="AU18" s="238"/>
      <c r="AV18" s="234"/>
      <c r="AW18" s="126"/>
      <c r="AX18" s="121"/>
      <c r="AY18" s="124"/>
      <c r="AZ18" s="87"/>
      <c r="BA18" s="238"/>
      <c r="BB18" s="234"/>
      <c r="BC18" s="245"/>
      <c r="BD18" s="127"/>
    </row>
    <row r="19" spans="1:56" ht="201" customHeight="1" thickBot="1" x14ac:dyDescent="0.25">
      <c r="A19" s="78">
        <v>4</v>
      </c>
      <c r="B19" s="327"/>
      <c r="C19" s="308" t="s">
        <v>70</v>
      </c>
      <c r="D19" s="222" t="s">
        <v>71</v>
      </c>
      <c r="E19" s="257">
        <v>0.04</v>
      </c>
      <c r="F19" s="80" t="s">
        <v>54</v>
      </c>
      <c r="G19" s="128" t="s">
        <v>72</v>
      </c>
      <c r="H19" s="128" t="s">
        <v>73</v>
      </c>
      <c r="I19" s="80" t="s">
        <v>343</v>
      </c>
      <c r="J19" s="171" t="s">
        <v>74</v>
      </c>
      <c r="K19" s="171" t="s">
        <v>75</v>
      </c>
      <c r="L19" s="81">
        <v>1</v>
      </c>
      <c r="M19" s="81">
        <v>1</v>
      </c>
      <c r="N19" s="81">
        <v>1</v>
      </c>
      <c r="O19" s="81">
        <v>1</v>
      </c>
      <c r="P19" s="81">
        <v>1</v>
      </c>
      <c r="Q19" s="80" t="s">
        <v>58</v>
      </c>
      <c r="R19" s="80" t="s">
        <v>346</v>
      </c>
      <c r="S19" s="82" t="s">
        <v>344</v>
      </c>
      <c r="T19" s="82" t="s">
        <v>345</v>
      </c>
      <c r="U19" s="82"/>
      <c r="V19" s="83"/>
      <c r="W19" s="83"/>
      <c r="X19" s="83"/>
      <c r="Y19" s="122"/>
      <c r="Z19" s="85"/>
      <c r="AA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B19" s="87">
        <f t="shared" si="0"/>
        <v>1</v>
      </c>
      <c r="AC19" s="236"/>
      <c r="AD19" s="234">
        <f t="shared" si="1"/>
        <v>0</v>
      </c>
      <c r="AE19" s="88"/>
      <c r="AF19" s="88"/>
      <c r="AG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H19" s="87">
        <f t="shared" si="2"/>
        <v>1</v>
      </c>
      <c r="AI19" s="236"/>
      <c r="AJ19" s="234">
        <f t="shared" ref="AJ19" si="11">AI19/AH19</f>
        <v>0</v>
      </c>
      <c r="AK19" s="83"/>
      <c r="AL19" s="83"/>
      <c r="AM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N19" s="87">
        <f t="shared" si="4"/>
        <v>1</v>
      </c>
      <c r="AO19" s="236"/>
      <c r="AP19" s="234">
        <f t="shared" ref="AP19" si="12">AO19/AN19</f>
        <v>0</v>
      </c>
      <c r="AQ19" s="83"/>
      <c r="AR19" s="83"/>
      <c r="AS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T19" s="87">
        <f t="shared" si="6"/>
        <v>1</v>
      </c>
      <c r="AU19" s="236"/>
      <c r="AV19" s="234">
        <f t="shared" ref="AV19" si="13">AU19/AT19</f>
        <v>0</v>
      </c>
      <c r="AW19" s="89"/>
      <c r="AX19" s="83"/>
      <c r="AY19" s="86" t="str">
        <f>$G$19</f>
        <v xml:space="preserve">Porcentaje de Respuestas Oportunas de los ejercicios de control politico, derechos de petición y/o solicitudes de información que realice el Concejo de Bogota D.C y el Congreso de la República </v>
      </c>
      <c r="AZ19" s="87">
        <f t="shared" si="8"/>
        <v>1</v>
      </c>
      <c r="BA19" s="236"/>
      <c r="BB19" s="234">
        <f t="shared" ref="BB19" si="14">BA19/AZ19</f>
        <v>0</v>
      </c>
      <c r="BC19" s="245">
        <f t="shared" si="10"/>
        <v>0</v>
      </c>
      <c r="BD19" s="90"/>
    </row>
    <row r="20" spans="1:56" ht="122.25" customHeight="1" thickBot="1" x14ac:dyDescent="0.25">
      <c r="A20" s="113"/>
      <c r="B20" s="327"/>
      <c r="C20" s="309"/>
      <c r="D20" s="144" t="s">
        <v>69</v>
      </c>
      <c r="E20" s="258">
        <v>0.04</v>
      </c>
      <c r="F20" s="145"/>
      <c r="G20" s="131"/>
      <c r="H20" s="132"/>
      <c r="I20" s="115"/>
      <c r="J20" s="171"/>
      <c r="K20" s="171"/>
      <c r="L20" s="133"/>
      <c r="M20" s="133"/>
      <c r="N20" s="133"/>
      <c r="O20" s="119"/>
      <c r="P20" s="118"/>
      <c r="Q20" s="118"/>
      <c r="R20" s="118"/>
      <c r="S20" s="134"/>
      <c r="T20" s="134"/>
      <c r="U20" s="120"/>
      <c r="V20" s="121"/>
      <c r="W20" s="121"/>
      <c r="X20" s="121"/>
      <c r="Y20" s="122"/>
      <c r="Z20" s="123"/>
      <c r="AA20" s="124"/>
      <c r="AB20" s="87"/>
      <c r="AC20" s="238"/>
      <c r="AD20" s="234"/>
      <c r="AE20" s="125"/>
      <c r="AF20" s="125"/>
      <c r="AG20" s="124"/>
      <c r="AH20" s="87"/>
      <c r="AI20" s="238"/>
      <c r="AJ20" s="234"/>
      <c r="AK20" s="121"/>
      <c r="AL20" s="121"/>
      <c r="AM20" s="124"/>
      <c r="AN20" s="87"/>
      <c r="AO20" s="238"/>
      <c r="AP20" s="234"/>
      <c r="AQ20" s="121"/>
      <c r="AR20" s="121"/>
      <c r="AS20" s="124"/>
      <c r="AT20" s="87"/>
      <c r="AU20" s="238"/>
      <c r="AV20" s="234"/>
      <c r="AW20" s="126"/>
      <c r="AX20" s="121"/>
      <c r="AY20" s="124"/>
      <c r="AZ20" s="87"/>
      <c r="BA20" s="238"/>
      <c r="BB20" s="234"/>
      <c r="BC20" s="245"/>
      <c r="BD20" s="127"/>
    </row>
    <row r="21" spans="1:56" ht="121.5" customHeight="1" thickBot="1" x14ac:dyDescent="0.25">
      <c r="A21" s="78">
        <v>5</v>
      </c>
      <c r="B21" s="327"/>
      <c r="C21" s="310" t="s">
        <v>77</v>
      </c>
      <c r="D21" s="223" t="s">
        <v>78</v>
      </c>
      <c r="E21" s="259">
        <v>0.03</v>
      </c>
      <c r="F21" s="80" t="s">
        <v>54</v>
      </c>
      <c r="G21" s="226" t="s">
        <v>79</v>
      </c>
      <c r="H21" s="128" t="s">
        <v>80</v>
      </c>
      <c r="I21" s="80" t="s">
        <v>248</v>
      </c>
      <c r="J21" s="171" t="s">
        <v>76</v>
      </c>
      <c r="K21" s="171" t="s">
        <v>81</v>
      </c>
      <c r="L21" s="81"/>
      <c r="M21" s="186">
        <v>1</v>
      </c>
      <c r="N21" s="81"/>
      <c r="O21" s="81"/>
      <c r="P21" s="227">
        <v>1</v>
      </c>
      <c r="Q21" s="80" t="s">
        <v>58</v>
      </c>
      <c r="R21" s="136" t="s">
        <v>348</v>
      </c>
      <c r="S21" s="136" t="s">
        <v>347</v>
      </c>
      <c r="T21" s="136" t="s">
        <v>351</v>
      </c>
      <c r="U21" s="82"/>
      <c r="V21" s="83"/>
      <c r="W21" s="83"/>
      <c r="X21" s="83"/>
      <c r="Y21" s="122"/>
      <c r="Z21" s="85"/>
      <c r="AA21" s="86" t="str">
        <f>$G$21</f>
        <v>Plan de Comunicaciones Formulado e Implementado</v>
      </c>
      <c r="AB21" s="235">
        <v>1</v>
      </c>
      <c r="AC21" s="236">
        <v>1</v>
      </c>
      <c r="AD21" s="234">
        <f t="shared" si="1"/>
        <v>1</v>
      </c>
      <c r="AE21" s="88"/>
      <c r="AF21" s="88"/>
      <c r="AG21" s="86" t="str">
        <f>$G$21</f>
        <v>Plan de Comunicaciones Formulado e Implementado</v>
      </c>
      <c r="AH21" s="235">
        <f t="shared" si="2"/>
        <v>1</v>
      </c>
      <c r="AI21" s="236">
        <v>1</v>
      </c>
      <c r="AJ21" s="234">
        <f t="shared" ref="AJ21:AJ44" si="15">AI21/AH21</f>
        <v>1</v>
      </c>
      <c r="AK21" s="83"/>
      <c r="AL21" s="83"/>
      <c r="AM21" s="86" t="str">
        <f>$G$21</f>
        <v>Plan de Comunicaciones Formulado e Implementado</v>
      </c>
      <c r="AN21" s="235">
        <f t="shared" si="4"/>
        <v>0</v>
      </c>
      <c r="AO21" s="236"/>
      <c r="AP21" s="234" t="e">
        <f t="shared" ref="AP21:AP23" si="16">AO21/AN21</f>
        <v>#DIV/0!</v>
      </c>
      <c r="AQ21" s="83"/>
      <c r="AR21" s="83"/>
      <c r="AS21" s="86" t="str">
        <f>$G$21</f>
        <v>Plan de Comunicaciones Formulado e Implementado</v>
      </c>
      <c r="AT21" s="235">
        <f t="shared" si="6"/>
        <v>0</v>
      </c>
      <c r="AU21" s="236"/>
      <c r="AV21" s="234" t="e">
        <f t="shared" ref="AV21:AV23" si="17">AU21/AT21</f>
        <v>#DIV/0!</v>
      </c>
      <c r="AW21" s="89"/>
      <c r="AX21" s="83"/>
      <c r="AY21" s="86" t="str">
        <f>$G$21</f>
        <v>Plan de Comunicaciones Formulado e Implementado</v>
      </c>
      <c r="AZ21" s="235">
        <f t="shared" si="8"/>
        <v>1</v>
      </c>
      <c r="BA21" s="236"/>
      <c r="BB21" s="234">
        <f t="shared" ref="BB21:BB23" si="18">BA21/AZ21</f>
        <v>0</v>
      </c>
      <c r="BC21" s="245">
        <f t="shared" si="10"/>
        <v>0</v>
      </c>
      <c r="BD21" s="90"/>
    </row>
    <row r="22" spans="1:56" ht="119.25" customHeight="1" thickBot="1" x14ac:dyDescent="0.25">
      <c r="A22" s="91">
        <v>6</v>
      </c>
      <c r="B22" s="327"/>
      <c r="C22" s="311"/>
      <c r="D22" s="224" t="s">
        <v>82</v>
      </c>
      <c r="E22" s="260">
        <v>0.02</v>
      </c>
      <c r="F22" s="94" t="s">
        <v>54</v>
      </c>
      <c r="G22" s="141" t="s">
        <v>83</v>
      </c>
      <c r="H22" s="135" t="s">
        <v>84</v>
      </c>
      <c r="I22" s="136" t="s">
        <v>248</v>
      </c>
      <c r="J22" s="171" t="s">
        <v>76</v>
      </c>
      <c r="K22" s="171" t="s">
        <v>85</v>
      </c>
      <c r="L22" s="137">
        <v>1</v>
      </c>
      <c r="M22" s="137"/>
      <c r="N22" s="137">
        <v>1</v>
      </c>
      <c r="O22" s="137">
        <v>1</v>
      </c>
      <c r="P22" s="138">
        <v>3</v>
      </c>
      <c r="Q22" s="136" t="s">
        <v>58</v>
      </c>
      <c r="R22" s="136" t="s">
        <v>349</v>
      </c>
      <c r="S22" s="136" t="s">
        <v>347</v>
      </c>
      <c r="T22" s="136" t="s">
        <v>351</v>
      </c>
      <c r="U22" s="96"/>
      <c r="V22" s="98"/>
      <c r="W22" s="98"/>
      <c r="X22" s="98"/>
      <c r="Y22" s="129"/>
      <c r="Z22" s="100"/>
      <c r="AA22" s="86" t="str">
        <f>$G$22</f>
        <v>Campañas Externas Realizadas</v>
      </c>
      <c r="AB22" s="235">
        <f t="shared" si="0"/>
        <v>1</v>
      </c>
      <c r="AC22" s="236">
        <v>1</v>
      </c>
      <c r="AD22" s="234">
        <f t="shared" si="1"/>
        <v>1</v>
      </c>
      <c r="AE22" s="88"/>
      <c r="AF22" s="88"/>
      <c r="AG22" s="86" t="str">
        <f>$G$22</f>
        <v>Campañas Externas Realizadas</v>
      </c>
      <c r="AH22" s="235">
        <v>1</v>
      </c>
      <c r="AI22" s="236"/>
      <c r="AJ22" s="234">
        <f t="shared" si="15"/>
        <v>0</v>
      </c>
      <c r="AK22" s="83"/>
      <c r="AL22" s="83"/>
      <c r="AM22" s="86" t="str">
        <f>$G$22</f>
        <v>Campañas Externas Realizadas</v>
      </c>
      <c r="AN22" s="235">
        <f t="shared" si="4"/>
        <v>1</v>
      </c>
      <c r="AO22" s="236">
        <v>1</v>
      </c>
      <c r="AP22" s="234">
        <f t="shared" si="16"/>
        <v>1</v>
      </c>
      <c r="AQ22" s="83"/>
      <c r="AR22" s="83"/>
      <c r="AS22" s="86" t="str">
        <f>$G$22</f>
        <v>Campañas Externas Realizadas</v>
      </c>
      <c r="AT22" s="235">
        <f t="shared" si="6"/>
        <v>1</v>
      </c>
      <c r="AU22" s="236">
        <v>1</v>
      </c>
      <c r="AV22" s="234">
        <f t="shared" si="17"/>
        <v>1</v>
      </c>
      <c r="AW22" s="89"/>
      <c r="AX22" s="83"/>
      <c r="AY22" s="86" t="str">
        <f>$G$22</f>
        <v>Campañas Externas Realizadas</v>
      </c>
      <c r="AZ22" s="235">
        <f t="shared" si="8"/>
        <v>3</v>
      </c>
      <c r="BA22" s="236">
        <v>3</v>
      </c>
      <c r="BB22" s="234">
        <f t="shared" si="18"/>
        <v>1</v>
      </c>
      <c r="BC22" s="245">
        <f t="shared" si="10"/>
        <v>0.02</v>
      </c>
      <c r="BD22" s="90"/>
    </row>
    <row r="23" spans="1:56" ht="117.75" customHeight="1" thickBot="1" x14ac:dyDescent="0.25">
      <c r="A23" s="78">
        <v>7</v>
      </c>
      <c r="B23" s="327"/>
      <c r="C23" s="311"/>
      <c r="D23" s="224" t="s">
        <v>86</v>
      </c>
      <c r="E23" s="260">
        <v>0.02</v>
      </c>
      <c r="F23" s="94" t="s">
        <v>54</v>
      </c>
      <c r="G23" s="143" t="s">
        <v>87</v>
      </c>
      <c r="H23" s="135" t="s">
        <v>88</v>
      </c>
      <c r="I23" s="136" t="s">
        <v>248</v>
      </c>
      <c r="J23" s="171" t="s">
        <v>76</v>
      </c>
      <c r="K23" s="171" t="s">
        <v>89</v>
      </c>
      <c r="L23" s="137">
        <v>1</v>
      </c>
      <c r="M23" s="137">
        <v>2</v>
      </c>
      <c r="N23" s="137">
        <v>3</v>
      </c>
      <c r="O23" s="137">
        <v>3</v>
      </c>
      <c r="P23" s="138">
        <v>9</v>
      </c>
      <c r="Q23" s="136" t="s">
        <v>58</v>
      </c>
      <c r="R23" s="136" t="s">
        <v>348</v>
      </c>
      <c r="S23" s="136" t="s">
        <v>347</v>
      </c>
      <c r="T23" s="136" t="s">
        <v>351</v>
      </c>
      <c r="U23" s="96"/>
      <c r="V23" s="98"/>
      <c r="W23" s="98"/>
      <c r="X23" s="98"/>
      <c r="Y23" s="129"/>
      <c r="Z23" s="100"/>
      <c r="AA23" s="86" t="str">
        <f>$G$23</f>
        <v>Campañas Internas Realizadas</v>
      </c>
      <c r="AB23" s="235">
        <f t="shared" si="0"/>
        <v>1</v>
      </c>
      <c r="AC23" s="236">
        <v>1</v>
      </c>
      <c r="AD23" s="234">
        <f t="shared" si="1"/>
        <v>1</v>
      </c>
      <c r="AE23" s="88"/>
      <c r="AF23" s="88"/>
      <c r="AG23" s="86" t="str">
        <f>$G$23</f>
        <v>Campañas Internas Realizadas</v>
      </c>
      <c r="AH23" s="235">
        <f t="shared" si="2"/>
        <v>2</v>
      </c>
      <c r="AI23" s="236">
        <v>2</v>
      </c>
      <c r="AJ23" s="234">
        <f t="shared" si="15"/>
        <v>1</v>
      </c>
      <c r="AK23" s="83"/>
      <c r="AL23" s="83"/>
      <c r="AM23" s="86" t="str">
        <f>$G$23</f>
        <v>Campañas Internas Realizadas</v>
      </c>
      <c r="AN23" s="235">
        <f t="shared" si="4"/>
        <v>3</v>
      </c>
      <c r="AO23" s="236">
        <v>3</v>
      </c>
      <c r="AP23" s="234">
        <f t="shared" si="16"/>
        <v>1</v>
      </c>
      <c r="AQ23" s="83"/>
      <c r="AR23" s="83"/>
      <c r="AS23" s="86" t="str">
        <f>$G$23</f>
        <v>Campañas Internas Realizadas</v>
      </c>
      <c r="AT23" s="235">
        <f t="shared" si="6"/>
        <v>3</v>
      </c>
      <c r="AU23" s="236">
        <v>3</v>
      </c>
      <c r="AV23" s="234">
        <f t="shared" si="17"/>
        <v>1</v>
      </c>
      <c r="AW23" s="89"/>
      <c r="AX23" s="83"/>
      <c r="AY23" s="86" t="str">
        <f>$G$23</f>
        <v>Campañas Internas Realizadas</v>
      </c>
      <c r="AZ23" s="235">
        <f t="shared" si="8"/>
        <v>9</v>
      </c>
      <c r="BA23" s="236">
        <v>9</v>
      </c>
      <c r="BB23" s="234">
        <f t="shared" si="18"/>
        <v>1</v>
      </c>
      <c r="BC23" s="245">
        <f t="shared" si="10"/>
        <v>0.02</v>
      </c>
      <c r="BD23" s="90"/>
    </row>
    <row r="24" spans="1:56" ht="97.5" customHeight="1" thickBot="1" x14ac:dyDescent="0.25">
      <c r="A24" s="113"/>
      <c r="B24" s="327"/>
      <c r="C24" s="312"/>
      <c r="D24" s="225" t="s">
        <v>69</v>
      </c>
      <c r="E24" s="261">
        <v>7.0000000000000007E-2</v>
      </c>
      <c r="F24" s="145"/>
      <c r="G24" s="146"/>
      <c r="H24" s="132"/>
      <c r="I24" s="115"/>
      <c r="J24" s="171"/>
      <c r="K24" s="171"/>
      <c r="L24" s="133"/>
      <c r="M24" s="133"/>
      <c r="N24" s="133"/>
      <c r="O24" s="119"/>
      <c r="P24" s="118"/>
      <c r="Q24" s="118"/>
      <c r="R24" s="118"/>
      <c r="S24" s="134"/>
      <c r="T24" s="134"/>
      <c r="U24" s="120"/>
      <c r="V24" s="121"/>
      <c r="W24" s="121"/>
      <c r="X24" s="121"/>
      <c r="Y24" s="122"/>
      <c r="Z24" s="123"/>
      <c r="AA24" s="124"/>
      <c r="AB24" s="87"/>
      <c r="AC24" s="238"/>
      <c r="AD24" s="234" t="e">
        <f t="shared" si="1"/>
        <v>#DIV/0!</v>
      </c>
      <c r="AE24" s="125"/>
      <c r="AF24" s="125"/>
      <c r="AG24" s="124"/>
      <c r="AH24" s="87"/>
      <c r="AI24" s="238"/>
      <c r="AJ24" s="234"/>
      <c r="AK24" s="121"/>
      <c r="AL24" s="121"/>
      <c r="AM24" s="124"/>
      <c r="AN24" s="87"/>
      <c r="AO24" s="238"/>
      <c r="AP24" s="234"/>
      <c r="AQ24" s="121"/>
      <c r="AR24" s="121"/>
      <c r="AS24" s="124"/>
      <c r="AT24" s="87"/>
      <c r="AU24" s="238"/>
      <c r="AV24" s="234"/>
      <c r="AW24" s="126"/>
      <c r="AX24" s="121"/>
      <c r="AY24" s="124"/>
      <c r="AZ24" s="87"/>
      <c r="BA24" s="238"/>
      <c r="BB24" s="234"/>
      <c r="BC24" s="245"/>
      <c r="BD24" s="127"/>
    </row>
    <row r="25" spans="1:56" ht="93.75" customHeight="1" thickBot="1" x14ac:dyDescent="0.25">
      <c r="A25" s="78">
        <v>8</v>
      </c>
      <c r="B25" s="327"/>
      <c r="C25" s="319" t="s">
        <v>90</v>
      </c>
      <c r="D25" s="135" t="s">
        <v>91</v>
      </c>
      <c r="E25" s="262">
        <v>0.01</v>
      </c>
      <c r="F25" s="79" t="s">
        <v>60</v>
      </c>
      <c r="G25" s="147" t="s">
        <v>92</v>
      </c>
      <c r="H25" s="147" t="s">
        <v>93</v>
      </c>
      <c r="I25" s="80" t="s">
        <v>352</v>
      </c>
      <c r="J25" s="171" t="s">
        <v>150</v>
      </c>
      <c r="K25" s="171" t="s">
        <v>94</v>
      </c>
      <c r="L25" s="148" t="s">
        <v>357</v>
      </c>
      <c r="M25" s="148" t="str">
        <f>$L$25</f>
        <v>50% (351)</v>
      </c>
      <c r="N25" s="148"/>
      <c r="O25" s="148"/>
      <c r="P25" s="151">
        <v>1</v>
      </c>
      <c r="Q25" s="80" t="s">
        <v>58</v>
      </c>
      <c r="R25" s="80" t="s">
        <v>358</v>
      </c>
      <c r="S25" s="80" t="s">
        <v>359</v>
      </c>
      <c r="T25" s="82"/>
      <c r="U25" s="82"/>
      <c r="V25" s="83"/>
      <c r="W25" s="83"/>
      <c r="X25" s="83"/>
      <c r="Y25" s="129"/>
      <c r="Z25" s="85"/>
      <c r="AA25" s="86" t="str">
        <f>$G$25</f>
        <v>Porcentaje de Actuaciones de Obras Anteriores a la Ley 1801-2016 Archivadas Antes del 30 de Junio de 2018</v>
      </c>
      <c r="AB25" s="87" t="str">
        <f t="shared" si="0"/>
        <v>50% (351)</v>
      </c>
      <c r="AC25" s="236"/>
      <c r="AD25" s="234" t="e">
        <f t="shared" si="1"/>
        <v>#VALUE!</v>
      </c>
      <c r="AE25" s="149"/>
      <c r="AF25" s="88"/>
      <c r="AG25" s="86" t="str">
        <f>$G$25</f>
        <v>Porcentaje de Actuaciones de Obras Anteriores a la Ley 1801-2016 Archivadas Antes del 30 de Junio de 2018</v>
      </c>
      <c r="AH25" s="87" t="str">
        <f t="shared" si="2"/>
        <v>50% (351)</v>
      </c>
      <c r="AI25" s="236"/>
      <c r="AJ25" s="234" t="e">
        <f t="shared" si="15"/>
        <v>#VALUE!</v>
      </c>
      <c r="AK25" s="83"/>
      <c r="AL25" s="83"/>
      <c r="AM25" s="86" t="str">
        <f>$G$25</f>
        <v>Porcentaje de Actuaciones de Obras Anteriores a la Ley 1801-2016 Archivadas Antes del 30 de Junio de 2018</v>
      </c>
      <c r="AN25" s="87">
        <f t="shared" si="4"/>
        <v>0</v>
      </c>
      <c r="AO25" s="236"/>
      <c r="AP25" s="234" t="e">
        <f t="shared" ref="AP25:AP33" si="19">AO25/AN25</f>
        <v>#DIV/0!</v>
      </c>
      <c r="AQ25" s="83"/>
      <c r="AR25" s="83"/>
      <c r="AS25" s="86" t="str">
        <f>$G$25</f>
        <v>Porcentaje de Actuaciones de Obras Anteriores a la Ley 1801-2016 Archivadas Antes del 30 de Junio de 2018</v>
      </c>
      <c r="AT25" s="87">
        <f t="shared" si="6"/>
        <v>0</v>
      </c>
      <c r="AU25" s="236"/>
      <c r="AV25" s="234" t="e">
        <f t="shared" ref="AV25:AV33" si="20">AU25/AT25</f>
        <v>#DIV/0!</v>
      </c>
      <c r="AW25" s="89"/>
      <c r="AX25" s="83"/>
      <c r="AY25" s="86" t="str">
        <f>$G$25</f>
        <v>Porcentaje de Actuaciones de Obras Anteriores a la Ley 1801-2016 Archivadas Antes del 30 de Junio de 2018</v>
      </c>
      <c r="AZ25" s="87">
        <f t="shared" si="8"/>
        <v>1</v>
      </c>
      <c r="BA25" s="236"/>
      <c r="BB25" s="234">
        <f t="shared" ref="BB25:BB33" si="21">BA25/AZ25</f>
        <v>0</v>
      </c>
      <c r="BC25" s="245">
        <f t="shared" si="10"/>
        <v>0</v>
      </c>
      <c r="BD25" s="90"/>
    </row>
    <row r="26" spans="1:56" ht="106.5" customHeight="1" thickBot="1" x14ac:dyDescent="0.25">
      <c r="A26" s="91">
        <v>9</v>
      </c>
      <c r="B26" s="327"/>
      <c r="C26" s="319"/>
      <c r="D26" s="153" t="s">
        <v>95</v>
      </c>
      <c r="E26" s="262">
        <v>0.01</v>
      </c>
      <c r="F26" s="92" t="s">
        <v>54</v>
      </c>
      <c r="G26" s="147" t="s">
        <v>96</v>
      </c>
      <c r="H26" s="147" t="s">
        <v>97</v>
      </c>
      <c r="I26" s="80" t="s">
        <v>353</v>
      </c>
      <c r="J26" s="171" t="s">
        <v>150</v>
      </c>
      <c r="K26" s="171" t="s">
        <v>98</v>
      </c>
      <c r="L26" s="148" t="s">
        <v>360</v>
      </c>
      <c r="M26" s="148" t="str">
        <f>$L$26</f>
        <v>50% (192)</v>
      </c>
      <c r="N26" s="148"/>
      <c r="O26" s="148"/>
      <c r="P26" s="151">
        <v>0.6</v>
      </c>
      <c r="Q26" s="80" t="s">
        <v>58</v>
      </c>
      <c r="R26" s="80" t="s">
        <v>358</v>
      </c>
      <c r="S26" s="80" t="s">
        <v>359</v>
      </c>
      <c r="T26" s="97"/>
      <c r="U26" s="97"/>
      <c r="V26" s="98"/>
      <c r="W26" s="98"/>
      <c r="X26" s="98"/>
      <c r="Y26" s="129"/>
      <c r="Z26" s="100"/>
      <c r="AA26" s="86" t="str">
        <f>$G$26</f>
        <v>Porcentaje de Actuaciones de Establecimiento de Comercio Anteriores a la Ley 1801-2016 Archivadas Antes del 30 de Junio de 2018</v>
      </c>
      <c r="AB26" s="87" t="str">
        <f t="shared" si="0"/>
        <v>50% (192)</v>
      </c>
      <c r="AC26" s="236"/>
      <c r="AD26" s="234" t="e">
        <f t="shared" si="1"/>
        <v>#VALUE!</v>
      </c>
      <c r="AE26" s="149"/>
      <c r="AF26" s="88"/>
      <c r="AG26" s="86" t="str">
        <f>$G$26</f>
        <v>Porcentaje de Actuaciones de Establecimiento de Comercio Anteriores a la Ley 1801-2016 Archivadas Antes del 30 de Junio de 2018</v>
      </c>
      <c r="AH26" s="87" t="str">
        <f t="shared" si="2"/>
        <v>50% (192)</v>
      </c>
      <c r="AI26" s="236"/>
      <c r="AJ26" s="234" t="e">
        <f t="shared" si="15"/>
        <v>#VALUE!</v>
      </c>
      <c r="AK26" s="83"/>
      <c r="AL26" s="83"/>
      <c r="AM26" s="86" t="str">
        <f>$G$26</f>
        <v>Porcentaje de Actuaciones de Establecimiento de Comercio Anteriores a la Ley 1801-2016 Archivadas Antes del 30 de Junio de 2018</v>
      </c>
      <c r="AN26" s="87">
        <f t="shared" si="4"/>
        <v>0</v>
      </c>
      <c r="AO26" s="236"/>
      <c r="AP26" s="234" t="e">
        <f t="shared" si="19"/>
        <v>#DIV/0!</v>
      </c>
      <c r="AQ26" s="83"/>
      <c r="AR26" s="83"/>
      <c r="AS26" s="86" t="str">
        <f>$G$26</f>
        <v>Porcentaje de Actuaciones de Establecimiento de Comercio Anteriores a la Ley 1801-2016 Archivadas Antes del 30 de Junio de 2018</v>
      </c>
      <c r="AT26" s="87">
        <f t="shared" si="6"/>
        <v>0</v>
      </c>
      <c r="AU26" s="236"/>
      <c r="AV26" s="234" t="e">
        <f t="shared" si="20"/>
        <v>#DIV/0!</v>
      </c>
      <c r="AW26" s="89"/>
      <c r="AX26" s="83"/>
      <c r="AY26" s="86" t="str">
        <f>$G$26</f>
        <v>Porcentaje de Actuaciones de Establecimiento de Comercio Anteriores a la Ley 1801-2016 Archivadas Antes del 30 de Junio de 2018</v>
      </c>
      <c r="AZ26" s="87">
        <f t="shared" si="8"/>
        <v>0.6</v>
      </c>
      <c r="BA26" s="236"/>
      <c r="BB26" s="234">
        <f t="shared" si="21"/>
        <v>0</v>
      </c>
      <c r="BC26" s="245">
        <f t="shared" si="10"/>
        <v>0</v>
      </c>
      <c r="BD26" s="90"/>
    </row>
    <row r="27" spans="1:56" ht="93.75" customHeight="1" thickBot="1" x14ac:dyDescent="0.25">
      <c r="A27" s="78">
        <v>10</v>
      </c>
      <c r="B27" s="327"/>
      <c r="C27" s="319"/>
      <c r="D27" s="153" t="s">
        <v>279</v>
      </c>
      <c r="E27" s="262">
        <v>0.03</v>
      </c>
      <c r="F27" s="92" t="s">
        <v>54</v>
      </c>
      <c r="G27" s="150" t="s">
        <v>99</v>
      </c>
      <c r="H27" s="150" t="s">
        <v>100</v>
      </c>
      <c r="I27" s="94" t="s">
        <v>354</v>
      </c>
      <c r="J27" s="171" t="s">
        <v>76</v>
      </c>
      <c r="K27" s="171" t="s">
        <v>101</v>
      </c>
      <c r="L27" s="148">
        <v>5</v>
      </c>
      <c r="M27" s="148">
        <v>5</v>
      </c>
      <c r="N27" s="148">
        <v>5</v>
      </c>
      <c r="O27" s="148">
        <v>5</v>
      </c>
      <c r="P27" s="148">
        <v>20</v>
      </c>
      <c r="Q27" s="80" t="s">
        <v>58</v>
      </c>
      <c r="R27" s="94" t="s">
        <v>361</v>
      </c>
      <c r="S27" s="80" t="s">
        <v>359</v>
      </c>
      <c r="T27" s="97" t="s">
        <v>370</v>
      </c>
      <c r="U27" s="97"/>
      <c r="V27" s="98"/>
      <c r="W27" s="98"/>
      <c r="X27" s="98"/>
      <c r="Y27" s="129"/>
      <c r="Z27" s="100"/>
      <c r="AA27" s="86" t="str">
        <f>$G$27</f>
        <v>Acciones de Control u Operativos en Materia de Urbanimos Relacionados con la Integridad del Espacio Público Realizados</v>
      </c>
      <c r="AB27" s="235">
        <f t="shared" si="0"/>
        <v>5</v>
      </c>
      <c r="AC27" s="236"/>
      <c r="AD27" s="234">
        <f t="shared" si="1"/>
        <v>0</v>
      </c>
      <c r="AE27" s="88"/>
      <c r="AF27" s="88"/>
      <c r="AG27" s="86" t="str">
        <f>$G$27</f>
        <v>Acciones de Control u Operativos en Materia de Urbanimos Relacionados con la Integridad del Espacio Público Realizados</v>
      </c>
      <c r="AH27" s="235">
        <f t="shared" si="2"/>
        <v>5</v>
      </c>
      <c r="AI27" s="236"/>
      <c r="AJ27" s="234">
        <f t="shared" si="15"/>
        <v>0</v>
      </c>
      <c r="AK27" s="83"/>
      <c r="AL27" s="83"/>
      <c r="AM27" s="86" t="str">
        <f>$G$27</f>
        <v>Acciones de Control u Operativos en Materia de Urbanimos Relacionados con la Integridad del Espacio Público Realizados</v>
      </c>
      <c r="AN27" s="235">
        <f t="shared" si="4"/>
        <v>5</v>
      </c>
      <c r="AO27" s="236"/>
      <c r="AP27" s="234">
        <f t="shared" si="19"/>
        <v>0</v>
      </c>
      <c r="AQ27" s="83"/>
      <c r="AR27" s="83"/>
      <c r="AS27" s="86" t="str">
        <f>$G$27</f>
        <v>Acciones de Control u Operativos en Materia de Urbanimos Relacionados con la Integridad del Espacio Público Realizados</v>
      </c>
      <c r="AT27" s="235">
        <f t="shared" si="6"/>
        <v>5</v>
      </c>
      <c r="AU27" s="236"/>
      <c r="AV27" s="234">
        <f t="shared" si="20"/>
        <v>0</v>
      </c>
      <c r="AW27" s="89"/>
      <c r="AX27" s="83"/>
      <c r="AY27" s="86" t="str">
        <f>$G$27</f>
        <v>Acciones de Control u Operativos en Materia de Urbanimos Relacionados con la Integridad del Espacio Público Realizados</v>
      </c>
      <c r="AZ27" s="235">
        <f t="shared" si="8"/>
        <v>20</v>
      </c>
      <c r="BA27" s="236"/>
      <c r="BB27" s="234">
        <f t="shared" si="21"/>
        <v>0</v>
      </c>
      <c r="BC27" s="245">
        <f t="shared" si="10"/>
        <v>0</v>
      </c>
      <c r="BD27" s="90"/>
    </row>
    <row r="28" spans="1:56" ht="93.75" customHeight="1" thickBot="1" x14ac:dyDescent="0.25">
      <c r="A28" s="91">
        <v>11</v>
      </c>
      <c r="B28" s="327"/>
      <c r="C28" s="319"/>
      <c r="D28" s="153" t="s">
        <v>102</v>
      </c>
      <c r="E28" s="262">
        <v>0.03</v>
      </c>
      <c r="F28" s="92" t="s">
        <v>54</v>
      </c>
      <c r="G28" s="150" t="s">
        <v>103</v>
      </c>
      <c r="H28" s="150" t="s">
        <v>104</v>
      </c>
      <c r="I28" s="94" t="s">
        <v>355</v>
      </c>
      <c r="J28" s="171" t="s">
        <v>76</v>
      </c>
      <c r="K28" s="171" t="s">
        <v>105</v>
      </c>
      <c r="L28" s="148">
        <v>8</v>
      </c>
      <c r="M28" s="148">
        <v>11</v>
      </c>
      <c r="N28" s="148">
        <v>11</v>
      </c>
      <c r="O28" s="148">
        <v>12</v>
      </c>
      <c r="P28" s="148">
        <v>42</v>
      </c>
      <c r="Q28" s="80" t="s">
        <v>58</v>
      </c>
      <c r="R28" s="94" t="s">
        <v>362</v>
      </c>
      <c r="S28" s="80" t="s">
        <v>359</v>
      </c>
      <c r="T28" s="97" t="s">
        <v>370</v>
      </c>
      <c r="U28" s="97"/>
      <c r="V28" s="98"/>
      <c r="W28" s="98"/>
      <c r="X28" s="98"/>
      <c r="Y28" s="129"/>
      <c r="Z28" s="100"/>
      <c r="AA28" s="86" t="str">
        <f>$G$28</f>
        <v>Acciones de Control u Operativos en materia de actividad economica Realizados</v>
      </c>
      <c r="AB28" s="235">
        <f t="shared" si="0"/>
        <v>8</v>
      </c>
      <c r="AC28" s="236"/>
      <c r="AD28" s="234">
        <f t="shared" si="1"/>
        <v>0</v>
      </c>
      <c r="AE28" s="88"/>
      <c r="AF28" s="88"/>
      <c r="AG28" s="86" t="str">
        <f>$G$28</f>
        <v>Acciones de Control u Operativos en materia de actividad economica Realizados</v>
      </c>
      <c r="AH28" s="235">
        <f t="shared" si="2"/>
        <v>11</v>
      </c>
      <c r="AI28" s="236"/>
      <c r="AJ28" s="234">
        <f t="shared" si="15"/>
        <v>0</v>
      </c>
      <c r="AK28" s="83"/>
      <c r="AL28" s="83"/>
      <c r="AM28" s="86" t="str">
        <f>$G$28</f>
        <v>Acciones de Control u Operativos en materia de actividad economica Realizados</v>
      </c>
      <c r="AN28" s="235">
        <f t="shared" si="4"/>
        <v>11</v>
      </c>
      <c r="AO28" s="236"/>
      <c r="AP28" s="234">
        <f t="shared" si="19"/>
        <v>0</v>
      </c>
      <c r="AQ28" s="83"/>
      <c r="AR28" s="83"/>
      <c r="AS28" s="86" t="str">
        <f>$G$28</f>
        <v>Acciones de Control u Operativos en materia de actividad economica Realizados</v>
      </c>
      <c r="AT28" s="235">
        <f t="shared" si="6"/>
        <v>12</v>
      </c>
      <c r="AU28" s="236"/>
      <c r="AV28" s="234">
        <f t="shared" si="20"/>
        <v>0</v>
      </c>
      <c r="AW28" s="89"/>
      <c r="AX28" s="83"/>
      <c r="AY28" s="86" t="str">
        <f>$G$28</f>
        <v>Acciones de Control u Operativos en materia de actividad economica Realizados</v>
      </c>
      <c r="AZ28" s="235">
        <f t="shared" si="8"/>
        <v>42</v>
      </c>
      <c r="BA28" s="236"/>
      <c r="BB28" s="234">
        <f t="shared" si="21"/>
        <v>0</v>
      </c>
      <c r="BC28" s="245">
        <f t="shared" si="10"/>
        <v>0</v>
      </c>
      <c r="BD28" s="90"/>
    </row>
    <row r="29" spans="1:56" ht="93.75" customHeight="1" thickBot="1" x14ac:dyDescent="0.25">
      <c r="A29" s="78">
        <v>12</v>
      </c>
      <c r="B29" s="327"/>
      <c r="C29" s="319"/>
      <c r="D29" s="153" t="s">
        <v>106</v>
      </c>
      <c r="E29" s="262">
        <v>0.02</v>
      </c>
      <c r="F29" s="92" t="s">
        <v>54</v>
      </c>
      <c r="G29" s="150" t="s">
        <v>107</v>
      </c>
      <c r="H29" s="150" t="s">
        <v>108</v>
      </c>
      <c r="I29" s="94" t="s">
        <v>356</v>
      </c>
      <c r="J29" s="171" t="s">
        <v>76</v>
      </c>
      <c r="K29" s="171" t="s">
        <v>109</v>
      </c>
      <c r="L29" s="148">
        <v>4</v>
      </c>
      <c r="M29" s="148">
        <v>7</v>
      </c>
      <c r="N29" s="148">
        <v>7</v>
      </c>
      <c r="O29" s="148">
        <v>6</v>
      </c>
      <c r="P29" s="148">
        <v>24</v>
      </c>
      <c r="Q29" s="80" t="s">
        <v>58</v>
      </c>
      <c r="R29" s="94" t="s">
        <v>362</v>
      </c>
      <c r="S29" s="80" t="s">
        <v>359</v>
      </c>
      <c r="T29" s="97" t="s">
        <v>370</v>
      </c>
      <c r="U29" s="97"/>
      <c r="V29" s="98"/>
      <c r="W29" s="98"/>
      <c r="X29" s="98"/>
      <c r="Y29" s="129"/>
      <c r="Z29" s="100"/>
      <c r="AA29" s="86" t="str">
        <f>$G$29</f>
        <v>Acciones de control u operativos en materia de urbanismo relacionados con la integridad urbanistica Realizados</v>
      </c>
      <c r="AB29" s="235">
        <f t="shared" si="0"/>
        <v>4</v>
      </c>
      <c r="AC29" s="236"/>
      <c r="AD29" s="234">
        <f t="shared" si="1"/>
        <v>0</v>
      </c>
      <c r="AE29" s="88"/>
      <c r="AF29" s="88"/>
      <c r="AG29" s="86" t="str">
        <f>$G$29</f>
        <v>Acciones de control u operativos en materia de urbanismo relacionados con la integridad urbanistica Realizados</v>
      </c>
      <c r="AH29" s="235">
        <f t="shared" si="2"/>
        <v>7</v>
      </c>
      <c r="AI29" s="236"/>
      <c r="AJ29" s="234">
        <f t="shared" si="15"/>
        <v>0</v>
      </c>
      <c r="AK29" s="83"/>
      <c r="AL29" s="83"/>
      <c r="AM29" s="86" t="str">
        <f>$G$29</f>
        <v>Acciones de control u operativos en materia de urbanismo relacionados con la integridad urbanistica Realizados</v>
      </c>
      <c r="AN29" s="235">
        <f t="shared" si="4"/>
        <v>7</v>
      </c>
      <c r="AO29" s="236"/>
      <c r="AP29" s="234">
        <f t="shared" si="19"/>
        <v>0</v>
      </c>
      <c r="AQ29" s="83"/>
      <c r="AR29" s="83"/>
      <c r="AS29" s="86" t="str">
        <f>$G$29</f>
        <v>Acciones de control u operativos en materia de urbanismo relacionados con la integridad urbanistica Realizados</v>
      </c>
      <c r="AT29" s="235">
        <f t="shared" si="6"/>
        <v>6</v>
      </c>
      <c r="AU29" s="236"/>
      <c r="AV29" s="234">
        <f t="shared" si="20"/>
        <v>0</v>
      </c>
      <c r="AW29" s="89"/>
      <c r="AX29" s="83"/>
      <c r="AY29" s="86" t="str">
        <f>$G$29</f>
        <v>Acciones de control u operativos en materia de urbanismo relacionados con la integridad urbanistica Realizados</v>
      </c>
      <c r="AZ29" s="235">
        <f t="shared" si="8"/>
        <v>24</v>
      </c>
      <c r="BA29" s="236"/>
      <c r="BB29" s="234">
        <f t="shared" si="21"/>
        <v>0</v>
      </c>
      <c r="BC29" s="245">
        <f t="shared" si="10"/>
        <v>0</v>
      </c>
      <c r="BD29" s="90"/>
    </row>
    <row r="30" spans="1:56" ht="116.25" customHeight="1" thickBot="1" x14ac:dyDescent="0.25">
      <c r="A30" s="91">
        <v>13</v>
      </c>
      <c r="B30" s="327"/>
      <c r="C30" s="319"/>
      <c r="D30" s="153" t="s">
        <v>110</v>
      </c>
      <c r="E30" s="262">
        <v>0.02</v>
      </c>
      <c r="F30" s="92" t="s">
        <v>54</v>
      </c>
      <c r="G30" s="150" t="s">
        <v>111</v>
      </c>
      <c r="H30" s="150" t="s">
        <v>112</v>
      </c>
      <c r="I30" s="94" t="s">
        <v>356</v>
      </c>
      <c r="J30" s="171" t="s">
        <v>76</v>
      </c>
      <c r="K30" s="171" t="s">
        <v>113</v>
      </c>
      <c r="L30" s="148">
        <v>2</v>
      </c>
      <c r="M30" s="148">
        <v>4</v>
      </c>
      <c r="N30" s="148">
        <v>3</v>
      </c>
      <c r="O30" s="148">
        <v>3</v>
      </c>
      <c r="P30" s="148">
        <v>12</v>
      </c>
      <c r="Q30" s="80" t="s">
        <v>58</v>
      </c>
      <c r="R30" s="94" t="s">
        <v>362</v>
      </c>
      <c r="S30" s="80" t="s">
        <v>359</v>
      </c>
      <c r="T30" s="97" t="s">
        <v>370</v>
      </c>
      <c r="U30" s="97"/>
      <c r="V30" s="98"/>
      <c r="W30" s="98"/>
      <c r="X30" s="98"/>
      <c r="Y30" s="129"/>
      <c r="Z30" s="100"/>
      <c r="AA30" s="86" t="str">
        <f>$G$30</f>
        <v>Acciones de control u operativos en materia de ambiente, mineria y relaciones con los animales Realizados</v>
      </c>
      <c r="AB30" s="235">
        <f t="shared" si="0"/>
        <v>2</v>
      </c>
      <c r="AC30" s="236"/>
      <c r="AD30" s="234">
        <f t="shared" si="1"/>
        <v>0</v>
      </c>
      <c r="AE30" s="88"/>
      <c r="AF30" s="88"/>
      <c r="AG30" s="86" t="str">
        <f>$G$30</f>
        <v>Acciones de control u operativos en materia de ambiente, mineria y relaciones con los animales Realizados</v>
      </c>
      <c r="AH30" s="235">
        <f t="shared" si="2"/>
        <v>4</v>
      </c>
      <c r="AI30" s="236"/>
      <c r="AJ30" s="234">
        <f t="shared" si="15"/>
        <v>0</v>
      </c>
      <c r="AK30" s="83"/>
      <c r="AL30" s="83"/>
      <c r="AM30" s="86" t="str">
        <f>$G$30</f>
        <v>Acciones de control u operativos en materia de ambiente, mineria y relaciones con los animales Realizados</v>
      </c>
      <c r="AN30" s="235">
        <f t="shared" si="4"/>
        <v>3</v>
      </c>
      <c r="AO30" s="236"/>
      <c r="AP30" s="234">
        <f t="shared" si="19"/>
        <v>0</v>
      </c>
      <c r="AQ30" s="83"/>
      <c r="AR30" s="83"/>
      <c r="AS30" s="86" t="str">
        <f>$G$30</f>
        <v>Acciones de control u operativos en materia de ambiente, mineria y relaciones con los animales Realizados</v>
      </c>
      <c r="AT30" s="235">
        <f t="shared" si="6"/>
        <v>3</v>
      </c>
      <c r="AU30" s="236"/>
      <c r="AV30" s="234">
        <f t="shared" si="20"/>
        <v>0</v>
      </c>
      <c r="AW30" s="89"/>
      <c r="AX30" s="83"/>
      <c r="AY30" s="86" t="str">
        <f>$G$30</f>
        <v>Acciones de control u operativos en materia de ambiente, mineria y relaciones con los animales Realizados</v>
      </c>
      <c r="AZ30" s="235">
        <f t="shared" si="8"/>
        <v>12</v>
      </c>
      <c r="BA30" s="236"/>
      <c r="BB30" s="234">
        <f t="shared" si="21"/>
        <v>0</v>
      </c>
      <c r="BC30" s="245">
        <f t="shared" si="10"/>
        <v>0</v>
      </c>
      <c r="BD30" s="90"/>
    </row>
    <row r="31" spans="1:56" ht="93.75" customHeight="1" thickBot="1" x14ac:dyDescent="0.25">
      <c r="A31" s="78">
        <v>14</v>
      </c>
      <c r="B31" s="327"/>
      <c r="C31" s="319"/>
      <c r="D31" s="153" t="s">
        <v>114</v>
      </c>
      <c r="E31" s="262">
        <v>0.02</v>
      </c>
      <c r="F31" s="92" t="s">
        <v>54</v>
      </c>
      <c r="G31" s="150" t="s">
        <v>115</v>
      </c>
      <c r="H31" s="150" t="s">
        <v>116</v>
      </c>
      <c r="I31" s="94" t="s">
        <v>355</v>
      </c>
      <c r="J31" s="171" t="s">
        <v>76</v>
      </c>
      <c r="K31" s="171" t="s">
        <v>117</v>
      </c>
      <c r="L31" s="148">
        <v>2</v>
      </c>
      <c r="M31" s="148">
        <v>2</v>
      </c>
      <c r="N31" s="148">
        <v>3</v>
      </c>
      <c r="O31" s="148">
        <v>3</v>
      </c>
      <c r="P31" s="148">
        <v>10</v>
      </c>
      <c r="Q31" s="80" t="s">
        <v>58</v>
      </c>
      <c r="R31" s="94" t="s">
        <v>362</v>
      </c>
      <c r="S31" s="80" t="s">
        <v>359</v>
      </c>
      <c r="T31" s="97" t="s">
        <v>370</v>
      </c>
      <c r="U31" s="97"/>
      <c r="V31" s="98"/>
      <c r="W31" s="98"/>
      <c r="X31" s="98"/>
      <c r="Y31" s="129"/>
      <c r="Z31" s="100"/>
      <c r="AA31" s="86" t="str">
        <f>$G$31</f>
        <v>Acciones de control u operativos en materia de convivencia relacionados con articulos pirotécnicos y sustancias peligrosas Realizados</v>
      </c>
      <c r="AB31" s="235">
        <f t="shared" si="0"/>
        <v>2</v>
      </c>
      <c r="AC31" s="236"/>
      <c r="AD31" s="234">
        <f t="shared" si="1"/>
        <v>0</v>
      </c>
      <c r="AE31" s="88"/>
      <c r="AF31" s="88"/>
      <c r="AG31" s="86" t="str">
        <f>$G$31</f>
        <v>Acciones de control u operativos en materia de convivencia relacionados con articulos pirotécnicos y sustancias peligrosas Realizados</v>
      </c>
      <c r="AH31" s="235">
        <f t="shared" si="2"/>
        <v>2</v>
      </c>
      <c r="AI31" s="236"/>
      <c r="AJ31" s="234">
        <f t="shared" si="15"/>
        <v>0</v>
      </c>
      <c r="AK31" s="83"/>
      <c r="AL31" s="83"/>
      <c r="AM31" s="86" t="str">
        <f>$G$31</f>
        <v>Acciones de control u operativos en materia de convivencia relacionados con articulos pirotécnicos y sustancias peligrosas Realizados</v>
      </c>
      <c r="AN31" s="235">
        <f t="shared" si="4"/>
        <v>3</v>
      </c>
      <c r="AO31" s="236"/>
      <c r="AP31" s="234">
        <f t="shared" si="19"/>
        <v>0</v>
      </c>
      <c r="AQ31" s="83"/>
      <c r="AR31" s="83"/>
      <c r="AS31" s="86" t="str">
        <f>$G$31</f>
        <v>Acciones de control u operativos en materia de convivencia relacionados con articulos pirotécnicos y sustancias peligrosas Realizados</v>
      </c>
      <c r="AT31" s="235">
        <f t="shared" si="6"/>
        <v>3</v>
      </c>
      <c r="AU31" s="236"/>
      <c r="AV31" s="234">
        <f t="shared" si="20"/>
        <v>0</v>
      </c>
      <c r="AW31" s="89"/>
      <c r="AX31" s="83"/>
      <c r="AY31" s="86" t="str">
        <f>$G$31</f>
        <v>Acciones de control u operativos en materia de convivencia relacionados con articulos pirotécnicos y sustancias peligrosas Realizados</v>
      </c>
      <c r="AZ31" s="235">
        <f t="shared" si="8"/>
        <v>10</v>
      </c>
      <c r="BA31" s="236"/>
      <c r="BB31" s="234">
        <f t="shared" si="21"/>
        <v>0</v>
      </c>
      <c r="BC31" s="245">
        <f t="shared" si="10"/>
        <v>0</v>
      </c>
      <c r="BD31" s="90"/>
    </row>
    <row r="32" spans="1:56" ht="120" customHeight="1" thickBot="1" x14ac:dyDescent="0.25">
      <c r="A32" s="91">
        <v>15</v>
      </c>
      <c r="B32" s="327"/>
      <c r="C32" s="319"/>
      <c r="D32" s="153" t="s">
        <v>275</v>
      </c>
      <c r="E32" s="263">
        <v>0.03</v>
      </c>
      <c r="F32" s="101" t="s">
        <v>54</v>
      </c>
      <c r="G32" s="150" t="s">
        <v>277</v>
      </c>
      <c r="H32" s="152" t="s">
        <v>276</v>
      </c>
      <c r="I32" s="94"/>
      <c r="J32" s="171"/>
      <c r="K32" s="171" t="s">
        <v>278</v>
      </c>
      <c r="L32" s="151">
        <v>1</v>
      </c>
      <c r="M32" s="151">
        <v>1</v>
      </c>
      <c r="N32" s="151">
        <v>1</v>
      </c>
      <c r="O32" s="151">
        <v>1</v>
      </c>
      <c r="P32" s="151">
        <v>1</v>
      </c>
      <c r="Q32" s="80" t="s">
        <v>58</v>
      </c>
      <c r="R32" s="94" t="s">
        <v>364</v>
      </c>
      <c r="S32" s="80" t="s">
        <v>363</v>
      </c>
      <c r="T32" s="97" t="s">
        <v>370</v>
      </c>
      <c r="U32" s="97"/>
      <c r="V32" s="98"/>
      <c r="W32" s="98"/>
      <c r="X32" s="98"/>
      <c r="Y32" s="129"/>
      <c r="Z32" s="100"/>
      <c r="AA32" s="86" t="str">
        <f>$G$32</f>
        <v>Porcentaje de auto que avocan conocimiento</v>
      </c>
      <c r="AB32" s="87">
        <f t="shared" si="0"/>
        <v>1</v>
      </c>
      <c r="AC32" s="236"/>
      <c r="AD32" s="234">
        <f t="shared" si="1"/>
        <v>0</v>
      </c>
      <c r="AE32" s="88"/>
      <c r="AF32" s="88"/>
      <c r="AG32" s="86" t="str">
        <f>$G$32</f>
        <v>Porcentaje de auto que avocan conocimiento</v>
      </c>
      <c r="AH32" s="87">
        <f t="shared" si="2"/>
        <v>1</v>
      </c>
      <c r="AI32" s="236"/>
      <c r="AJ32" s="234">
        <f t="shared" si="15"/>
        <v>0</v>
      </c>
      <c r="AK32" s="83"/>
      <c r="AL32" s="83"/>
      <c r="AM32" s="86" t="str">
        <f>$G$32</f>
        <v>Porcentaje de auto que avocan conocimiento</v>
      </c>
      <c r="AN32" s="87">
        <f t="shared" si="4"/>
        <v>1</v>
      </c>
      <c r="AO32" s="236"/>
      <c r="AP32" s="234">
        <f t="shared" si="19"/>
        <v>0</v>
      </c>
      <c r="AQ32" s="83"/>
      <c r="AR32" s="83"/>
      <c r="AS32" s="86" t="str">
        <f>$G$32</f>
        <v>Porcentaje de auto que avocan conocimiento</v>
      </c>
      <c r="AT32" s="87">
        <f t="shared" si="6"/>
        <v>1</v>
      </c>
      <c r="AU32" s="236"/>
      <c r="AV32" s="234">
        <f t="shared" si="20"/>
        <v>0</v>
      </c>
      <c r="AW32" s="89"/>
      <c r="AX32" s="83"/>
      <c r="AY32" s="86" t="str">
        <f>$G$32</f>
        <v>Porcentaje de auto que avocan conocimiento</v>
      </c>
      <c r="AZ32" s="87">
        <f t="shared" si="8"/>
        <v>1</v>
      </c>
      <c r="BA32" s="236"/>
      <c r="BB32" s="234">
        <f t="shared" si="21"/>
        <v>0</v>
      </c>
      <c r="BC32" s="245">
        <f t="shared" si="10"/>
        <v>0</v>
      </c>
      <c r="BD32" s="90"/>
    </row>
    <row r="33" spans="1:56" ht="120" customHeight="1" thickBot="1" x14ac:dyDescent="0.25">
      <c r="A33" s="78">
        <v>16</v>
      </c>
      <c r="B33" s="327"/>
      <c r="C33" s="319"/>
      <c r="D33" s="153" t="s">
        <v>118</v>
      </c>
      <c r="E33" s="262">
        <v>0.01</v>
      </c>
      <c r="F33" s="94" t="s">
        <v>60</v>
      </c>
      <c r="G33" s="150" t="s">
        <v>119</v>
      </c>
      <c r="H33" s="150" t="s">
        <v>120</v>
      </c>
      <c r="I33" s="103"/>
      <c r="J33" s="171"/>
      <c r="K33" s="171" t="s">
        <v>121</v>
      </c>
      <c r="L33" s="104"/>
      <c r="M33" s="104"/>
      <c r="N33" s="148">
        <v>1</v>
      </c>
      <c r="O33" s="104"/>
      <c r="P33" s="148">
        <v>1</v>
      </c>
      <c r="Q33" s="80" t="s">
        <v>58</v>
      </c>
      <c r="R33" s="103" t="s">
        <v>366</v>
      </c>
      <c r="S33" s="97" t="s">
        <v>365</v>
      </c>
      <c r="T33" s="97" t="s">
        <v>370</v>
      </c>
      <c r="U33" s="105"/>
      <c r="V33" s="106"/>
      <c r="W33" s="106"/>
      <c r="X33" s="106"/>
      <c r="Y33" s="129"/>
      <c r="Z33" s="108"/>
      <c r="AA33" s="86" t="str">
        <f>$G$33</f>
        <v>Plan de Acción para Disminuir las Revocatorias del Consejo de Justicia Provenientes de las Alcaldias Locales Diseñado e Implementado</v>
      </c>
      <c r="AB33" s="235">
        <f t="shared" si="0"/>
        <v>0</v>
      </c>
      <c r="AC33" s="236"/>
      <c r="AD33" s="234" t="e">
        <f t="shared" si="1"/>
        <v>#DIV/0!</v>
      </c>
      <c r="AE33" s="88"/>
      <c r="AF33" s="88"/>
      <c r="AG33" s="86" t="str">
        <f>$G$33</f>
        <v>Plan de Acción para Disminuir las Revocatorias del Consejo de Justicia Provenientes de las Alcaldias Locales Diseñado e Implementado</v>
      </c>
      <c r="AH33" s="235">
        <f t="shared" si="2"/>
        <v>0</v>
      </c>
      <c r="AI33" s="236"/>
      <c r="AJ33" s="234" t="e">
        <f t="shared" si="15"/>
        <v>#DIV/0!</v>
      </c>
      <c r="AK33" s="83"/>
      <c r="AL33" s="83"/>
      <c r="AM33" s="86" t="str">
        <f>$G$33</f>
        <v>Plan de Acción para Disminuir las Revocatorias del Consejo de Justicia Provenientes de las Alcaldias Locales Diseñado e Implementado</v>
      </c>
      <c r="AN33" s="235">
        <f t="shared" si="4"/>
        <v>1</v>
      </c>
      <c r="AO33" s="236"/>
      <c r="AP33" s="234">
        <f t="shared" si="19"/>
        <v>0</v>
      </c>
      <c r="AQ33" s="83"/>
      <c r="AR33" s="83"/>
      <c r="AS33" s="86" t="str">
        <f>$G$33</f>
        <v>Plan de Acción para Disminuir las Revocatorias del Consejo de Justicia Provenientes de las Alcaldias Locales Diseñado e Implementado</v>
      </c>
      <c r="AT33" s="235">
        <f t="shared" si="6"/>
        <v>0</v>
      </c>
      <c r="AU33" s="236"/>
      <c r="AV33" s="234" t="e">
        <f t="shared" si="20"/>
        <v>#DIV/0!</v>
      </c>
      <c r="AW33" s="89"/>
      <c r="AX33" s="83"/>
      <c r="AY33" s="86" t="str">
        <f>$G$33</f>
        <v>Plan de Acción para Disminuir las Revocatorias del Consejo de Justicia Provenientes de las Alcaldias Locales Diseñado e Implementado</v>
      </c>
      <c r="AZ33" s="235">
        <f t="shared" si="8"/>
        <v>1</v>
      </c>
      <c r="BA33" s="236"/>
      <c r="BB33" s="234">
        <f t="shared" si="21"/>
        <v>0</v>
      </c>
      <c r="BC33" s="245">
        <f t="shared" si="10"/>
        <v>0</v>
      </c>
      <c r="BD33" s="90"/>
    </row>
    <row r="34" spans="1:56" ht="93.75" customHeight="1" thickBot="1" x14ac:dyDescent="0.25">
      <c r="A34" s="113"/>
      <c r="B34" s="327"/>
      <c r="C34" s="130"/>
      <c r="D34" s="144" t="s">
        <v>69</v>
      </c>
      <c r="E34" s="258">
        <v>0.18</v>
      </c>
      <c r="F34" s="145"/>
      <c r="G34" s="131"/>
      <c r="H34" s="132"/>
      <c r="I34" s="115"/>
      <c r="J34" s="171"/>
      <c r="K34" s="171"/>
      <c r="L34" s="133"/>
      <c r="M34" s="133"/>
      <c r="N34" s="133"/>
      <c r="O34" s="119"/>
      <c r="P34" s="118"/>
      <c r="Q34" s="118"/>
      <c r="R34" s="118"/>
      <c r="S34" s="134"/>
      <c r="T34" s="134"/>
      <c r="U34" s="120"/>
      <c r="V34" s="121"/>
      <c r="W34" s="121"/>
      <c r="X34" s="121"/>
      <c r="Y34" s="122"/>
      <c r="Z34" s="123"/>
      <c r="AA34" s="124"/>
      <c r="AB34" s="87"/>
      <c r="AC34" s="238"/>
      <c r="AD34" s="234" t="e">
        <f t="shared" si="1"/>
        <v>#DIV/0!</v>
      </c>
      <c r="AE34" s="125"/>
      <c r="AF34" s="125"/>
      <c r="AG34" s="124"/>
      <c r="AH34" s="87"/>
      <c r="AI34" s="238"/>
      <c r="AJ34" s="234"/>
      <c r="AK34" s="121"/>
      <c r="AL34" s="121"/>
      <c r="AM34" s="124"/>
      <c r="AN34" s="87"/>
      <c r="AO34" s="238"/>
      <c r="AP34" s="234"/>
      <c r="AQ34" s="121"/>
      <c r="AR34" s="121"/>
      <c r="AS34" s="124"/>
      <c r="AT34" s="87">
        <f t="shared" si="6"/>
        <v>0</v>
      </c>
      <c r="AU34" s="238"/>
      <c r="AV34" s="234"/>
      <c r="AW34" s="126"/>
      <c r="AX34" s="121"/>
      <c r="AY34" s="124"/>
      <c r="AZ34" s="87"/>
      <c r="BA34" s="238"/>
      <c r="BB34" s="234"/>
      <c r="BC34" s="245"/>
      <c r="BD34" s="127"/>
    </row>
    <row r="35" spans="1:56" ht="131.25" customHeight="1" thickBot="1" x14ac:dyDescent="0.25">
      <c r="A35" s="78">
        <v>17</v>
      </c>
      <c r="B35" s="327"/>
      <c r="C35" s="320" t="s">
        <v>122</v>
      </c>
      <c r="D35" s="154" t="s">
        <v>280</v>
      </c>
      <c r="E35" s="264">
        <v>0.01</v>
      </c>
      <c r="F35" s="79" t="s">
        <v>60</v>
      </c>
      <c r="G35" s="150" t="s">
        <v>123</v>
      </c>
      <c r="H35" s="150" t="s">
        <v>124</v>
      </c>
      <c r="I35" s="143" t="s">
        <v>372</v>
      </c>
      <c r="J35" s="143" t="s">
        <v>150</v>
      </c>
      <c r="K35" s="171" t="s">
        <v>125</v>
      </c>
      <c r="L35" s="151">
        <v>0.12</v>
      </c>
      <c r="M35" s="151">
        <v>0.5</v>
      </c>
      <c r="N35" s="151">
        <v>0.75</v>
      </c>
      <c r="O35" s="151">
        <v>0.95</v>
      </c>
      <c r="P35" s="151">
        <f t="shared" ref="P35:P36" si="22">IF(J35="Constante",AVERAGE(L35,M35,N35,O35),IF(J35="SUMA",(SUM(L35,M35,N35,O35)),IF(J35="creciente",O35,O35)))</f>
        <v>0.95</v>
      </c>
      <c r="Q35" s="171" t="s">
        <v>58</v>
      </c>
      <c r="R35" s="171" t="s">
        <v>373</v>
      </c>
      <c r="S35" s="171" t="s">
        <v>374</v>
      </c>
      <c r="T35" s="97" t="s">
        <v>375</v>
      </c>
      <c r="U35" s="82"/>
      <c r="V35" s="83"/>
      <c r="W35" s="83"/>
      <c r="X35" s="83"/>
      <c r="Y35" s="129"/>
      <c r="Z35" s="85"/>
      <c r="AA35" s="86" t="str">
        <f>$G$35</f>
        <v>Porcentaje de Compromisos del Presupuesto de Inversión Directa Disponible a la Vigencia para el FDL</v>
      </c>
      <c r="AB35" s="87">
        <f t="shared" si="0"/>
        <v>0.12</v>
      </c>
      <c r="AC35" s="236"/>
      <c r="AD35" s="234">
        <f t="shared" si="1"/>
        <v>0</v>
      </c>
      <c r="AE35" s="88"/>
      <c r="AF35" s="88"/>
      <c r="AG35" s="86" t="str">
        <f>$G$35</f>
        <v>Porcentaje de Compromisos del Presupuesto de Inversión Directa Disponible a la Vigencia para el FDL</v>
      </c>
      <c r="AH35" s="87">
        <f t="shared" si="2"/>
        <v>0.5</v>
      </c>
      <c r="AI35" s="236"/>
      <c r="AJ35" s="234">
        <f t="shared" si="15"/>
        <v>0</v>
      </c>
      <c r="AK35" s="83"/>
      <c r="AL35" s="83"/>
      <c r="AM35" s="86" t="str">
        <f>$G$35</f>
        <v>Porcentaje de Compromisos del Presupuesto de Inversión Directa Disponible a la Vigencia para el FDL</v>
      </c>
      <c r="AN35" s="87">
        <f t="shared" si="4"/>
        <v>0.75</v>
      </c>
      <c r="AO35" s="236"/>
      <c r="AP35" s="234">
        <f t="shared" ref="AP35:AP44" si="23">AO35/AN35</f>
        <v>0</v>
      </c>
      <c r="AQ35" s="83"/>
      <c r="AR35" s="83"/>
      <c r="AS35" s="86" t="str">
        <f>$G$35</f>
        <v>Porcentaje de Compromisos del Presupuesto de Inversión Directa Disponible a la Vigencia para el FDL</v>
      </c>
      <c r="AT35" s="87">
        <f t="shared" si="6"/>
        <v>0.95</v>
      </c>
      <c r="AU35" s="236"/>
      <c r="AV35" s="234">
        <f t="shared" ref="AV35:AV44" si="24">AU35/AT35</f>
        <v>0</v>
      </c>
      <c r="AW35" s="89"/>
      <c r="AX35" s="83"/>
      <c r="AY35" s="86" t="str">
        <f>$G$35</f>
        <v>Porcentaje de Compromisos del Presupuesto de Inversión Directa Disponible a la Vigencia para el FDL</v>
      </c>
      <c r="AZ35" s="87">
        <f t="shared" si="8"/>
        <v>0.95</v>
      </c>
      <c r="BA35" s="236"/>
      <c r="BB35" s="234">
        <f t="shared" ref="BB35:BB44" si="25">BA35/AZ35</f>
        <v>0</v>
      </c>
      <c r="BC35" s="245">
        <f t="shared" si="10"/>
        <v>0</v>
      </c>
      <c r="BD35" s="90"/>
    </row>
    <row r="36" spans="1:56" ht="132.75" customHeight="1" thickBot="1" x14ac:dyDescent="0.25">
      <c r="A36" s="91">
        <v>18</v>
      </c>
      <c r="B36" s="327"/>
      <c r="C36" s="321"/>
      <c r="D36" s="154" t="s">
        <v>281</v>
      </c>
      <c r="E36" s="264">
        <v>0.01</v>
      </c>
      <c r="F36" s="92" t="s">
        <v>54</v>
      </c>
      <c r="G36" s="150" t="s">
        <v>127</v>
      </c>
      <c r="H36" s="150" t="s">
        <v>128</v>
      </c>
      <c r="I36" s="143" t="s">
        <v>372</v>
      </c>
      <c r="J36" s="143" t="s">
        <v>150</v>
      </c>
      <c r="K36" s="171" t="s">
        <v>129</v>
      </c>
      <c r="L36" s="151">
        <v>0.01</v>
      </c>
      <c r="M36" s="151">
        <v>0.05</v>
      </c>
      <c r="N36" s="151">
        <v>0.19</v>
      </c>
      <c r="O36" s="151">
        <v>0.3</v>
      </c>
      <c r="P36" s="151">
        <f t="shared" si="22"/>
        <v>0.3</v>
      </c>
      <c r="Q36" s="171" t="s">
        <v>58</v>
      </c>
      <c r="R36" s="171" t="s">
        <v>373</v>
      </c>
      <c r="S36" s="171" t="s">
        <v>374</v>
      </c>
      <c r="T36" s="97" t="s">
        <v>375</v>
      </c>
      <c r="U36" s="96"/>
      <c r="V36" s="139"/>
      <c r="W36" s="139"/>
      <c r="X36" s="139"/>
      <c r="Y36" s="129"/>
      <c r="Z36" s="140"/>
      <c r="AA36" s="86" t="str">
        <f>$G$36</f>
        <v>Porcentaje de Giros de Presupuesto de Inversión Directa Realizados</v>
      </c>
      <c r="AB36" s="87">
        <f t="shared" si="0"/>
        <v>0.01</v>
      </c>
      <c r="AC36" s="236"/>
      <c r="AD36" s="234">
        <f t="shared" si="1"/>
        <v>0</v>
      </c>
      <c r="AE36" s="155"/>
      <c r="AF36" s="88"/>
      <c r="AG36" s="86" t="str">
        <f>$G$36</f>
        <v>Porcentaje de Giros de Presupuesto de Inversión Directa Realizados</v>
      </c>
      <c r="AH36" s="87">
        <f t="shared" si="2"/>
        <v>0.05</v>
      </c>
      <c r="AI36" s="236"/>
      <c r="AJ36" s="234">
        <f t="shared" si="15"/>
        <v>0</v>
      </c>
      <c r="AK36" s="83"/>
      <c r="AL36" s="83"/>
      <c r="AM36" s="86" t="str">
        <f>$G$36</f>
        <v>Porcentaje de Giros de Presupuesto de Inversión Directa Realizados</v>
      </c>
      <c r="AN36" s="87">
        <f t="shared" si="4"/>
        <v>0.19</v>
      </c>
      <c r="AO36" s="236"/>
      <c r="AP36" s="234">
        <f t="shared" si="23"/>
        <v>0</v>
      </c>
      <c r="AQ36" s="83"/>
      <c r="AR36" s="83"/>
      <c r="AS36" s="86" t="str">
        <f>$G$36</f>
        <v>Porcentaje de Giros de Presupuesto de Inversión Directa Realizados</v>
      </c>
      <c r="AT36" s="87">
        <f t="shared" si="6"/>
        <v>0.3</v>
      </c>
      <c r="AU36" s="236"/>
      <c r="AV36" s="234">
        <f t="shared" si="24"/>
        <v>0</v>
      </c>
      <c r="AW36" s="89"/>
      <c r="AX36" s="83"/>
      <c r="AY36" s="86" t="str">
        <f>$G$36</f>
        <v>Porcentaje de Giros de Presupuesto de Inversión Directa Realizados</v>
      </c>
      <c r="AZ36" s="87">
        <f t="shared" si="8"/>
        <v>0.3</v>
      </c>
      <c r="BA36" s="236"/>
      <c r="BB36" s="234">
        <f t="shared" si="25"/>
        <v>0</v>
      </c>
      <c r="BC36" s="245">
        <f t="shared" si="10"/>
        <v>0</v>
      </c>
      <c r="BD36" s="90"/>
    </row>
    <row r="37" spans="1:56" ht="147" customHeight="1" thickBot="1" x14ac:dyDescent="0.25">
      <c r="A37" s="78">
        <v>19</v>
      </c>
      <c r="B37" s="327"/>
      <c r="C37" s="321"/>
      <c r="D37" s="154" t="s">
        <v>282</v>
      </c>
      <c r="E37" s="264">
        <v>0.02</v>
      </c>
      <c r="F37" s="92" t="s">
        <v>54</v>
      </c>
      <c r="G37" s="150" t="s">
        <v>130</v>
      </c>
      <c r="H37" s="150" t="s">
        <v>131</v>
      </c>
      <c r="I37" s="143" t="s">
        <v>372</v>
      </c>
      <c r="J37" s="143" t="s">
        <v>150</v>
      </c>
      <c r="K37" s="171" t="s">
        <v>132</v>
      </c>
      <c r="L37" s="151">
        <v>0.15</v>
      </c>
      <c r="M37" s="151">
        <v>0.25</v>
      </c>
      <c r="N37" s="151">
        <v>0.35</v>
      </c>
      <c r="O37" s="151">
        <v>0.5</v>
      </c>
      <c r="P37" s="151">
        <v>0.5</v>
      </c>
      <c r="Q37" s="171" t="s">
        <v>58</v>
      </c>
      <c r="R37" s="171" t="s">
        <v>373</v>
      </c>
      <c r="S37" s="171" t="s">
        <v>374</v>
      </c>
      <c r="T37" s="97" t="s">
        <v>375</v>
      </c>
      <c r="U37" s="97"/>
      <c r="V37" s="98"/>
      <c r="W37" s="98"/>
      <c r="X37" s="98"/>
      <c r="Y37" s="129"/>
      <c r="Z37" s="100"/>
      <c r="AA37" s="86" t="str">
        <f>$G$37</f>
        <v>Porcentaje de Giros de Presupuesto Comprometido Constituido como Obligaciones por Pagar de la Vigencia 2017 Realizados</v>
      </c>
      <c r="AB37" s="87">
        <f t="shared" si="0"/>
        <v>0.15</v>
      </c>
      <c r="AC37" s="236"/>
      <c r="AD37" s="234">
        <f t="shared" si="1"/>
        <v>0</v>
      </c>
      <c r="AE37" s="88"/>
      <c r="AF37" s="88"/>
      <c r="AG37" s="86" t="str">
        <f>$G$37</f>
        <v>Porcentaje de Giros de Presupuesto Comprometido Constituido como Obligaciones por Pagar de la Vigencia 2017 Realizados</v>
      </c>
      <c r="AH37" s="87">
        <f t="shared" si="2"/>
        <v>0.25</v>
      </c>
      <c r="AI37" s="236"/>
      <c r="AJ37" s="234">
        <f t="shared" si="15"/>
        <v>0</v>
      </c>
      <c r="AK37" s="83"/>
      <c r="AL37" s="83"/>
      <c r="AM37" s="86" t="str">
        <f>$G$37</f>
        <v>Porcentaje de Giros de Presupuesto Comprometido Constituido como Obligaciones por Pagar de la Vigencia 2017 Realizados</v>
      </c>
      <c r="AN37" s="87">
        <f t="shared" si="4"/>
        <v>0.35</v>
      </c>
      <c r="AO37" s="236"/>
      <c r="AP37" s="234">
        <f t="shared" si="23"/>
        <v>0</v>
      </c>
      <c r="AQ37" s="83"/>
      <c r="AR37" s="83"/>
      <c r="AS37" s="86" t="str">
        <f>$G$37</f>
        <v>Porcentaje de Giros de Presupuesto Comprometido Constituido como Obligaciones por Pagar de la Vigencia 2017 Realizados</v>
      </c>
      <c r="AT37" s="87">
        <f t="shared" si="6"/>
        <v>0.5</v>
      </c>
      <c r="AU37" s="236"/>
      <c r="AV37" s="234">
        <f t="shared" si="24"/>
        <v>0</v>
      </c>
      <c r="AW37" s="89"/>
      <c r="AX37" s="83"/>
      <c r="AY37" s="86" t="str">
        <f>$G$37</f>
        <v>Porcentaje de Giros de Presupuesto Comprometido Constituido como Obligaciones por Pagar de la Vigencia 2017 Realizados</v>
      </c>
      <c r="AZ37" s="87">
        <f t="shared" si="8"/>
        <v>0.5</v>
      </c>
      <c r="BA37" s="236"/>
      <c r="BB37" s="234">
        <f t="shared" si="25"/>
        <v>0</v>
      </c>
      <c r="BC37" s="245">
        <f t="shared" si="10"/>
        <v>0</v>
      </c>
      <c r="BD37" s="90"/>
    </row>
    <row r="38" spans="1:56" ht="139.5" customHeight="1" thickBot="1" x14ac:dyDescent="0.25">
      <c r="A38" s="91">
        <v>20</v>
      </c>
      <c r="B38" s="327"/>
      <c r="C38" s="321"/>
      <c r="D38" s="154" t="s">
        <v>283</v>
      </c>
      <c r="E38" s="264">
        <v>0.02</v>
      </c>
      <c r="F38" s="92" t="s">
        <v>54</v>
      </c>
      <c r="G38" s="150" t="s">
        <v>133</v>
      </c>
      <c r="H38" s="150" t="s">
        <v>134</v>
      </c>
      <c r="I38" s="143" t="s">
        <v>376</v>
      </c>
      <c r="J38" s="143" t="s">
        <v>76</v>
      </c>
      <c r="K38" s="143" t="s">
        <v>377</v>
      </c>
      <c r="L38" s="151">
        <v>0</v>
      </c>
      <c r="M38" s="151">
        <v>0.3</v>
      </c>
      <c r="N38" s="151">
        <v>0.5</v>
      </c>
      <c r="O38" s="151">
        <v>0.2</v>
      </c>
      <c r="P38" s="151">
        <v>1</v>
      </c>
      <c r="Q38" s="150" t="s">
        <v>58</v>
      </c>
      <c r="R38" s="150" t="s">
        <v>378</v>
      </c>
      <c r="S38" s="150" t="s">
        <v>388</v>
      </c>
      <c r="T38" s="143" t="s">
        <v>378</v>
      </c>
      <c r="U38" s="97"/>
      <c r="V38" s="98"/>
      <c r="W38" s="98"/>
      <c r="X38" s="98"/>
      <c r="Y38" s="129"/>
      <c r="Z38" s="100"/>
      <c r="AA38" s="86" t="str">
        <f>$G$38</f>
        <v>Porcentaje de Procesos Contractuales de Malla Vial y Parques de la Vigencia 2018 Realizados Utilizando los Pliegos Tipo</v>
      </c>
      <c r="AB38" s="87">
        <f t="shared" si="0"/>
        <v>0</v>
      </c>
      <c r="AC38" s="236"/>
      <c r="AD38" s="234" t="e">
        <f t="shared" si="1"/>
        <v>#DIV/0!</v>
      </c>
      <c r="AE38" s="88"/>
      <c r="AF38" s="88"/>
      <c r="AG38" s="86" t="str">
        <f>$G$38</f>
        <v>Porcentaje de Procesos Contractuales de Malla Vial y Parques de la Vigencia 2018 Realizados Utilizando los Pliegos Tipo</v>
      </c>
      <c r="AH38" s="87">
        <f t="shared" si="2"/>
        <v>0.3</v>
      </c>
      <c r="AI38" s="236"/>
      <c r="AJ38" s="234">
        <f t="shared" si="15"/>
        <v>0</v>
      </c>
      <c r="AK38" s="83"/>
      <c r="AL38" s="83"/>
      <c r="AM38" s="86" t="str">
        <f>$G$38</f>
        <v>Porcentaje de Procesos Contractuales de Malla Vial y Parques de la Vigencia 2018 Realizados Utilizando los Pliegos Tipo</v>
      </c>
      <c r="AN38" s="87">
        <f t="shared" si="4"/>
        <v>0.5</v>
      </c>
      <c r="AO38" s="236"/>
      <c r="AP38" s="234">
        <f t="shared" si="23"/>
        <v>0</v>
      </c>
      <c r="AQ38" s="83"/>
      <c r="AR38" s="83"/>
      <c r="AS38" s="86" t="str">
        <f>$G$38</f>
        <v>Porcentaje de Procesos Contractuales de Malla Vial y Parques de la Vigencia 2018 Realizados Utilizando los Pliegos Tipo</v>
      </c>
      <c r="AT38" s="87">
        <f t="shared" si="6"/>
        <v>0.2</v>
      </c>
      <c r="AU38" s="236"/>
      <c r="AV38" s="234">
        <f t="shared" si="24"/>
        <v>0</v>
      </c>
      <c r="AW38" s="89"/>
      <c r="AX38" s="83"/>
      <c r="AY38" s="86" t="str">
        <f>$G$38</f>
        <v>Porcentaje de Procesos Contractuales de Malla Vial y Parques de la Vigencia 2018 Realizados Utilizando los Pliegos Tipo</v>
      </c>
      <c r="AZ38" s="87">
        <f t="shared" si="8"/>
        <v>1</v>
      </c>
      <c r="BA38" s="236"/>
      <c r="BB38" s="234">
        <f t="shared" si="25"/>
        <v>0</v>
      </c>
      <c r="BC38" s="245">
        <f t="shared" si="10"/>
        <v>0</v>
      </c>
      <c r="BD38" s="90"/>
    </row>
    <row r="39" spans="1:56" ht="301.5" customHeight="1" thickBot="1" x14ac:dyDescent="0.25">
      <c r="A39" s="78">
        <v>21</v>
      </c>
      <c r="B39" s="327"/>
      <c r="C39" s="321"/>
      <c r="D39" s="154" t="s">
        <v>284</v>
      </c>
      <c r="E39" s="265">
        <v>0.04</v>
      </c>
      <c r="F39" s="92" t="s">
        <v>54</v>
      </c>
      <c r="G39" s="150" t="s">
        <v>135</v>
      </c>
      <c r="H39" s="150" t="s">
        <v>136</v>
      </c>
      <c r="I39" s="141" t="s">
        <v>379</v>
      </c>
      <c r="J39" s="141" t="s">
        <v>74</v>
      </c>
      <c r="K39" s="141" t="s">
        <v>380</v>
      </c>
      <c r="L39" s="151">
        <v>1</v>
      </c>
      <c r="M39" s="151">
        <v>1</v>
      </c>
      <c r="N39" s="151">
        <v>1</v>
      </c>
      <c r="O39" s="151">
        <v>1</v>
      </c>
      <c r="P39" s="151">
        <f t="shared" ref="P39" si="26">IF(J39="Constante",AVERAGE(L39,M39,N39,O39),IF(J39="SUMA",(SUM(L39,M39,N39,O39)),IF(J39="creciente",O39,O39)))</f>
        <v>1</v>
      </c>
      <c r="Q39" s="94" t="s">
        <v>58</v>
      </c>
      <c r="R39" s="94" t="s">
        <v>382</v>
      </c>
      <c r="S39" s="150" t="s">
        <v>389</v>
      </c>
      <c r="T39" s="94" t="s">
        <v>382</v>
      </c>
      <c r="U39" s="97"/>
      <c r="V39" s="98"/>
      <c r="W39" s="98"/>
      <c r="X39" s="98"/>
      <c r="Y39" s="129"/>
      <c r="Z39" s="100"/>
      <c r="AA39" s="86" t="str">
        <f>$G$39</f>
        <v>Porcentaje de Publicación de los Procesos Contractuales del FDL y Modificaciones Contractuales Realizado</v>
      </c>
      <c r="AB39" s="87">
        <f t="shared" si="0"/>
        <v>1</v>
      </c>
      <c r="AC39" s="236"/>
      <c r="AD39" s="234">
        <f t="shared" si="1"/>
        <v>0</v>
      </c>
      <c r="AE39" s="88"/>
      <c r="AF39" s="88"/>
      <c r="AG39" s="86" t="str">
        <f>$G$39</f>
        <v>Porcentaje de Publicación de los Procesos Contractuales del FDL y Modificaciones Contractuales Realizado</v>
      </c>
      <c r="AH39" s="87">
        <f t="shared" si="2"/>
        <v>1</v>
      </c>
      <c r="AI39" s="236"/>
      <c r="AJ39" s="234">
        <f t="shared" si="15"/>
        <v>0</v>
      </c>
      <c r="AK39" s="83"/>
      <c r="AL39" s="83"/>
      <c r="AM39" s="86" t="str">
        <f>$G$39</f>
        <v>Porcentaje de Publicación de los Procesos Contractuales del FDL y Modificaciones Contractuales Realizado</v>
      </c>
      <c r="AN39" s="87">
        <f t="shared" si="4"/>
        <v>1</v>
      </c>
      <c r="AO39" s="236"/>
      <c r="AP39" s="234">
        <f t="shared" si="23"/>
        <v>0</v>
      </c>
      <c r="AQ39" s="83"/>
      <c r="AR39" s="83"/>
      <c r="AS39" s="86" t="str">
        <f>$G$39</f>
        <v>Porcentaje de Publicación de los Procesos Contractuales del FDL y Modificaciones Contractuales Realizado</v>
      </c>
      <c r="AT39" s="87">
        <f t="shared" si="6"/>
        <v>1</v>
      </c>
      <c r="AU39" s="236"/>
      <c r="AV39" s="234">
        <f t="shared" si="24"/>
        <v>0</v>
      </c>
      <c r="AW39" s="89"/>
      <c r="AX39" s="83"/>
      <c r="AY39" s="86" t="str">
        <f>$G$39</f>
        <v>Porcentaje de Publicación de los Procesos Contractuales del FDL y Modificaciones Contractuales Realizado</v>
      </c>
      <c r="AZ39" s="87">
        <f t="shared" si="8"/>
        <v>1</v>
      </c>
      <c r="BA39" s="236"/>
      <c r="BB39" s="234">
        <f t="shared" si="25"/>
        <v>0</v>
      </c>
      <c r="BC39" s="245">
        <f t="shared" si="10"/>
        <v>0</v>
      </c>
      <c r="BD39" s="90"/>
    </row>
    <row r="40" spans="1:56" ht="122.25" customHeight="1" thickBot="1" x14ac:dyDescent="0.25">
      <c r="A40" s="91">
        <v>22</v>
      </c>
      <c r="B40" s="327"/>
      <c r="C40" s="321"/>
      <c r="D40" s="154" t="s">
        <v>285</v>
      </c>
      <c r="E40" s="265">
        <v>0.02</v>
      </c>
      <c r="F40" s="92" t="s">
        <v>54</v>
      </c>
      <c r="G40" s="93" t="s">
        <v>330</v>
      </c>
      <c r="H40" s="93" t="s">
        <v>330</v>
      </c>
      <c r="I40" s="141" t="s">
        <v>381</v>
      </c>
      <c r="J40" s="171" t="s">
        <v>150</v>
      </c>
      <c r="K40" s="171" t="s">
        <v>137</v>
      </c>
      <c r="L40" s="151">
        <v>0.01</v>
      </c>
      <c r="M40" s="151">
        <v>0.05</v>
      </c>
      <c r="N40" s="151">
        <v>0.5</v>
      </c>
      <c r="O40" s="151">
        <v>0.8</v>
      </c>
      <c r="P40" s="151">
        <v>0.8</v>
      </c>
      <c r="Q40" s="94" t="s">
        <v>58</v>
      </c>
      <c r="R40" s="94" t="s">
        <v>383</v>
      </c>
      <c r="S40" s="150" t="s">
        <v>389</v>
      </c>
      <c r="T40" s="97" t="s">
        <v>382</v>
      </c>
      <c r="U40" s="97"/>
      <c r="V40" s="98"/>
      <c r="W40" s="98"/>
      <c r="X40" s="98"/>
      <c r="Y40" s="129"/>
      <c r="Z40" s="100"/>
      <c r="AA40" s="86" t="str">
        <f>$G$40</f>
        <v>Porcentaje de bienes de caracteristicas tecnicas uniformes de común utilización aquiridos a través del portal CCE</v>
      </c>
      <c r="AB40" s="87">
        <f t="shared" si="0"/>
        <v>0.01</v>
      </c>
      <c r="AC40" s="236"/>
      <c r="AD40" s="234">
        <f t="shared" si="1"/>
        <v>0</v>
      </c>
      <c r="AE40" s="88"/>
      <c r="AF40" s="88"/>
      <c r="AG40" s="86" t="str">
        <f>$G$40</f>
        <v>Porcentaje de bienes de caracteristicas tecnicas uniformes de común utilización aquiridos a través del portal CCE</v>
      </c>
      <c r="AH40" s="87">
        <f t="shared" si="2"/>
        <v>0.05</v>
      </c>
      <c r="AI40" s="236"/>
      <c r="AJ40" s="234">
        <f t="shared" si="15"/>
        <v>0</v>
      </c>
      <c r="AK40" s="83"/>
      <c r="AL40" s="83"/>
      <c r="AM40" s="86" t="str">
        <f>$G$40</f>
        <v>Porcentaje de bienes de caracteristicas tecnicas uniformes de común utilización aquiridos a través del portal CCE</v>
      </c>
      <c r="AN40" s="87">
        <f t="shared" si="4"/>
        <v>0.5</v>
      </c>
      <c r="AO40" s="236"/>
      <c r="AP40" s="234">
        <f t="shared" si="23"/>
        <v>0</v>
      </c>
      <c r="AQ40" s="83"/>
      <c r="AR40" s="83"/>
      <c r="AS40" s="86" t="str">
        <f>$G$40</f>
        <v>Porcentaje de bienes de caracteristicas tecnicas uniformes de común utilización aquiridos a través del portal CCE</v>
      </c>
      <c r="AT40" s="87">
        <f t="shared" si="6"/>
        <v>0.8</v>
      </c>
      <c r="AU40" s="236"/>
      <c r="AV40" s="234">
        <f t="shared" si="24"/>
        <v>0</v>
      </c>
      <c r="AW40" s="89"/>
      <c r="AX40" s="83"/>
      <c r="AY40" s="86" t="str">
        <f>$G$40</f>
        <v>Porcentaje de bienes de caracteristicas tecnicas uniformes de común utilización aquiridos a través del portal CCE</v>
      </c>
      <c r="AZ40" s="87">
        <f t="shared" si="8"/>
        <v>0.8</v>
      </c>
      <c r="BA40" s="236"/>
      <c r="BB40" s="234">
        <f t="shared" si="25"/>
        <v>0</v>
      </c>
      <c r="BC40" s="245">
        <f t="shared" si="10"/>
        <v>0</v>
      </c>
      <c r="BD40" s="90"/>
    </row>
    <row r="41" spans="1:56" ht="129" customHeight="1" thickBot="1" x14ac:dyDescent="0.25">
      <c r="A41" s="78">
        <v>23</v>
      </c>
      <c r="B41" s="327"/>
      <c r="C41" s="321"/>
      <c r="D41" s="154" t="s">
        <v>138</v>
      </c>
      <c r="E41" s="265">
        <v>0.02</v>
      </c>
      <c r="F41" s="92" t="s">
        <v>54</v>
      </c>
      <c r="G41" s="93" t="s">
        <v>139</v>
      </c>
      <c r="H41" s="93" t="s">
        <v>140</v>
      </c>
      <c r="I41" s="141" t="s">
        <v>384</v>
      </c>
      <c r="J41" s="141" t="s">
        <v>74</v>
      </c>
      <c r="K41" s="171" t="s">
        <v>141</v>
      </c>
      <c r="L41" s="104">
        <v>1</v>
      </c>
      <c r="M41" s="104">
        <v>1</v>
      </c>
      <c r="N41" s="104">
        <v>1</v>
      </c>
      <c r="O41" s="104">
        <v>1</v>
      </c>
      <c r="P41" s="104">
        <v>1</v>
      </c>
      <c r="Q41" s="94" t="s">
        <v>58</v>
      </c>
      <c r="R41" s="94" t="s">
        <v>385</v>
      </c>
      <c r="S41" s="94" t="s">
        <v>390</v>
      </c>
      <c r="T41" s="97" t="s">
        <v>391</v>
      </c>
      <c r="U41" s="105"/>
      <c r="V41" s="106"/>
      <c r="W41" s="106"/>
      <c r="X41" s="106"/>
      <c r="Y41" s="107"/>
      <c r="Z41" s="108"/>
      <c r="AA41" s="86" t="str">
        <f>$G$41</f>
        <v>Porcentaje de Lineamientos Establecidos en la Directiva 12 de 2016 o Aquella que la Modifique Aplicados</v>
      </c>
      <c r="AB41" s="87">
        <f t="shared" si="0"/>
        <v>1</v>
      </c>
      <c r="AC41" s="236"/>
      <c r="AD41" s="234">
        <f t="shared" si="1"/>
        <v>0</v>
      </c>
      <c r="AE41" s="88"/>
      <c r="AF41" s="88"/>
      <c r="AG41" s="86" t="str">
        <f>$G$41</f>
        <v>Porcentaje de Lineamientos Establecidos en la Directiva 12 de 2016 o Aquella que la Modifique Aplicados</v>
      </c>
      <c r="AH41" s="87">
        <f t="shared" si="2"/>
        <v>1</v>
      </c>
      <c r="AI41" s="236"/>
      <c r="AJ41" s="234">
        <f t="shared" si="15"/>
        <v>0</v>
      </c>
      <c r="AK41" s="83"/>
      <c r="AL41" s="83"/>
      <c r="AM41" s="86" t="str">
        <f>$G$41</f>
        <v>Porcentaje de Lineamientos Establecidos en la Directiva 12 de 2016 o Aquella que la Modifique Aplicados</v>
      </c>
      <c r="AN41" s="87">
        <f t="shared" si="4"/>
        <v>1</v>
      </c>
      <c r="AO41" s="236"/>
      <c r="AP41" s="234">
        <f t="shared" si="23"/>
        <v>0</v>
      </c>
      <c r="AQ41" s="83"/>
      <c r="AR41" s="83"/>
      <c r="AS41" s="86" t="str">
        <f>$G$41</f>
        <v>Porcentaje de Lineamientos Establecidos en la Directiva 12 de 2016 o Aquella que la Modifique Aplicados</v>
      </c>
      <c r="AT41" s="87">
        <f t="shared" si="6"/>
        <v>1</v>
      </c>
      <c r="AU41" s="236"/>
      <c r="AV41" s="234">
        <f t="shared" si="24"/>
        <v>0</v>
      </c>
      <c r="AW41" s="89"/>
      <c r="AX41" s="83"/>
      <c r="AY41" s="86" t="str">
        <f>$G$41</f>
        <v>Porcentaje de Lineamientos Establecidos en la Directiva 12 de 2016 o Aquella que la Modifique Aplicados</v>
      </c>
      <c r="AZ41" s="87">
        <f t="shared" si="8"/>
        <v>1</v>
      </c>
      <c r="BA41" s="236"/>
      <c r="BB41" s="234">
        <f t="shared" si="25"/>
        <v>0</v>
      </c>
      <c r="BC41" s="245">
        <f t="shared" si="10"/>
        <v>0</v>
      </c>
      <c r="BD41" s="90"/>
    </row>
    <row r="42" spans="1:56" ht="122.25" customHeight="1" thickBot="1" x14ac:dyDescent="0.25">
      <c r="A42" s="91">
        <v>24</v>
      </c>
      <c r="B42" s="327"/>
      <c r="C42" s="321"/>
      <c r="D42" s="156" t="s">
        <v>142</v>
      </c>
      <c r="E42" s="266">
        <v>0.01</v>
      </c>
      <c r="F42" s="92" t="s">
        <v>54</v>
      </c>
      <c r="G42" s="93" t="s">
        <v>143</v>
      </c>
      <c r="H42" s="103" t="s">
        <v>144</v>
      </c>
      <c r="I42" s="103" t="s">
        <v>386</v>
      </c>
      <c r="J42" s="171" t="s">
        <v>74</v>
      </c>
      <c r="K42" s="171" t="s">
        <v>145</v>
      </c>
      <c r="L42" s="104">
        <v>0</v>
      </c>
      <c r="M42" s="104">
        <v>0</v>
      </c>
      <c r="N42" s="104">
        <v>0</v>
      </c>
      <c r="O42" s="104">
        <v>1</v>
      </c>
      <c r="P42" s="104">
        <v>1</v>
      </c>
      <c r="Q42" s="94" t="s">
        <v>58</v>
      </c>
      <c r="R42" s="103" t="s">
        <v>387</v>
      </c>
      <c r="S42" s="150" t="s">
        <v>389</v>
      </c>
      <c r="T42" s="105" t="s">
        <v>387</v>
      </c>
      <c r="U42" s="105"/>
      <c r="V42" s="106"/>
      <c r="W42" s="106"/>
      <c r="X42" s="106"/>
      <c r="Y42" s="107"/>
      <c r="Z42" s="108"/>
      <c r="AA42" s="86" t="str">
        <f>$G$42</f>
        <v>Porcentaje de Ejecución del Plan de Implementación del SIPSE Local</v>
      </c>
      <c r="AB42" s="87">
        <f t="shared" si="0"/>
        <v>0</v>
      </c>
      <c r="AC42" s="237"/>
      <c r="AD42" s="234" t="e">
        <f t="shared" si="1"/>
        <v>#DIV/0!</v>
      </c>
      <c r="AE42" s="109"/>
      <c r="AF42" s="109"/>
      <c r="AG42" s="86" t="str">
        <f>$G$42</f>
        <v>Porcentaje de Ejecución del Plan de Implementación del SIPSE Local</v>
      </c>
      <c r="AH42" s="87">
        <f t="shared" si="2"/>
        <v>0</v>
      </c>
      <c r="AI42" s="237"/>
      <c r="AJ42" s="234" t="e">
        <f t="shared" si="15"/>
        <v>#DIV/0!</v>
      </c>
      <c r="AK42" s="110"/>
      <c r="AL42" s="110"/>
      <c r="AM42" s="86" t="str">
        <f>$G$42</f>
        <v>Porcentaje de Ejecución del Plan de Implementación del SIPSE Local</v>
      </c>
      <c r="AN42" s="87">
        <f t="shared" si="4"/>
        <v>0</v>
      </c>
      <c r="AO42" s="237"/>
      <c r="AP42" s="234" t="e">
        <f t="shared" si="23"/>
        <v>#DIV/0!</v>
      </c>
      <c r="AQ42" s="110"/>
      <c r="AR42" s="110"/>
      <c r="AS42" s="86" t="str">
        <f>$G$42</f>
        <v>Porcentaje de Ejecución del Plan de Implementación del SIPSE Local</v>
      </c>
      <c r="AT42" s="87">
        <f t="shared" si="6"/>
        <v>1</v>
      </c>
      <c r="AU42" s="237"/>
      <c r="AV42" s="234">
        <f t="shared" si="24"/>
        <v>0</v>
      </c>
      <c r="AW42" s="111"/>
      <c r="AX42" s="110"/>
      <c r="AY42" s="86" t="str">
        <f>$G$42</f>
        <v>Porcentaje de Ejecución del Plan de Implementación del SIPSE Local</v>
      </c>
      <c r="AZ42" s="87">
        <f t="shared" si="8"/>
        <v>1</v>
      </c>
      <c r="BA42" s="237"/>
      <c r="BB42" s="234">
        <f t="shared" si="25"/>
        <v>0</v>
      </c>
      <c r="BC42" s="245">
        <f t="shared" si="10"/>
        <v>0</v>
      </c>
      <c r="BD42" s="112"/>
    </row>
    <row r="43" spans="1:56" ht="129" customHeight="1" thickBot="1" x14ac:dyDescent="0.25">
      <c r="A43" s="78">
        <v>25</v>
      </c>
      <c r="B43" s="327"/>
      <c r="C43" s="322"/>
      <c r="D43" s="157" t="s">
        <v>329</v>
      </c>
      <c r="E43" s="267">
        <v>0.01</v>
      </c>
      <c r="F43" s="92" t="s">
        <v>54</v>
      </c>
      <c r="G43" s="150" t="s">
        <v>146</v>
      </c>
      <c r="H43" s="94" t="s">
        <v>147</v>
      </c>
      <c r="I43" s="94" t="s">
        <v>367</v>
      </c>
      <c r="J43" s="171" t="s">
        <v>76</v>
      </c>
      <c r="K43" s="171" t="s">
        <v>296</v>
      </c>
      <c r="L43" s="151">
        <v>1</v>
      </c>
      <c r="M43" s="151">
        <v>1</v>
      </c>
      <c r="N43" s="151">
        <v>1</v>
      </c>
      <c r="O43" s="151">
        <v>1</v>
      </c>
      <c r="P43" s="151">
        <v>1</v>
      </c>
      <c r="Q43" s="94" t="s">
        <v>58</v>
      </c>
      <c r="R43" s="94" t="s">
        <v>368</v>
      </c>
      <c r="S43" s="97" t="s">
        <v>369</v>
      </c>
      <c r="T43" s="97" t="s">
        <v>371</v>
      </c>
      <c r="U43" s="97"/>
      <c r="V43" s="98"/>
      <c r="W43" s="98"/>
      <c r="X43" s="98"/>
      <c r="Y43" s="99"/>
      <c r="Z43" s="100"/>
      <c r="AA43" s="86" t="str">
        <f>$G$43</f>
        <v>Porcentaje de asistencia a las jornadas programadas por la Dirección Financiera de la SDG</v>
      </c>
      <c r="AB43" s="87">
        <f t="shared" si="0"/>
        <v>1</v>
      </c>
      <c r="AC43" s="239"/>
      <c r="AD43" s="234">
        <f t="shared" si="1"/>
        <v>0</v>
      </c>
      <c r="AE43" s="158"/>
      <c r="AF43" s="158"/>
      <c r="AG43" s="86" t="str">
        <f>$G$43</f>
        <v>Porcentaje de asistencia a las jornadas programadas por la Dirección Financiera de la SDG</v>
      </c>
      <c r="AH43" s="87">
        <f t="shared" si="2"/>
        <v>1</v>
      </c>
      <c r="AI43" s="239"/>
      <c r="AJ43" s="234">
        <f t="shared" si="15"/>
        <v>0</v>
      </c>
      <c r="AK43" s="98"/>
      <c r="AL43" s="98"/>
      <c r="AM43" s="86" t="str">
        <f>$G$43</f>
        <v>Porcentaje de asistencia a las jornadas programadas por la Dirección Financiera de la SDG</v>
      </c>
      <c r="AN43" s="87">
        <f t="shared" si="4"/>
        <v>1</v>
      </c>
      <c r="AO43" s="239"/>
      <c r="AP43" s="234">
        <f t="shared" si="23"/>
        <v>0</v>
      </c>
      <c r="AQ43" s="98"/>
      <c r="AR43" s="98"/>
      <c r="AS43" s="86" t="str">
        <f>$G$43</f>
        <v>Porcentaje de asistencia a las jornadas programadas por la Dirección Financiera de la SDG</v>
      </c>
      <c r="AT43" s="87">
        <f t="shared" si="6"/>
        <v>1</v>
      </c>
      <c r="AU43" s="239"/>
      <c r="AV43" s="234">
        <f t="shared" si="24"/>
        <v>0</v>
      </c>
      <c r="AW43" s="159"/>
      <c r="AX43" s="98"/>
      <c r="AY43" s="86" t="str">
        <f>$G$43</f>
        <v>Porcentaje de asistencia a las jornadas programadas por la Dirección Financiera de la SDG</v>
      </c>
      <c r="AZ43" s="87">
        <f t="shared" si="8"/>
        <v>1</v>
      </c>
      <c r="BA43" s="239"/>
      <c r="BB43" s="234">
        <f t="shared" si="25"/>
        <v>0</v>
      </c>
      <c r="BC43" s="245">
        <f t="shared" si="10"/>
        <v>0</v>
      </c>
      <c r="BD43" s="159"/>
    </row>
    <row r="44" spans="1:56" ht="160.5" customHeight="1" thickBot="1" x14ac:dyDescent="0.25">
      <c r="A44" s="91">
        <v>26</v>
      </c>
      <c r="B44" s="327"/>
      <c r="C44" s="322"/>
      <c r="D44" s="157" t="s">
        <v>392</v>
      </c>
      <c r="E44" s="255">
        <v>0.01</v>
      </c>
      <c r="F44" s="94" t="s">
        <v>60</v>
      </c>
      <c r="G44" s="150" t="s">
        <v>148</v>
      </c>
      <c r="H44" s="94" t="s">
        <v>149</v>
      </c>
      <c r="I44" s="94" t="s">
        <v>393</v>
      </c>
      <c r="J44" s="171" t="s">
        <v>74</v>
      </c>
      <c r="K44" s="171" t="s">
        <v>297</v>
      </c>
      <c r="L44" s="151">
        <v>1</v>
      </c>
      <c r="M44" s="151">
        <v>1</v>
      </c>
      <c r="N44" s="151">
        <v>1</v>
      </c>
      <c r="O44" s="151">
        <v>1</v>
      </c>
      <c r="P44" s="151">
        <v>1</v>
      </c>
      <c r="Q44" s="94" t="s">
        <v>58</v>
      </c>
      <c r="R44" s="103" t="s">
        <v>394</v>
      </c>
      <c r="S44" s="105" t="s">
        <v>395</v>
      </c>
      <c r="T44" s="103" t="s">
        <v>394</v>
      </c>
      <c r="U44" s="105"/>
      <c r="V44" s="106"/>
      <c r="W44" s="106"/>
      <c r="X44" s="106"/>
      <c r="Y44" s="107"/>
      <c r="Z44" s="108"/>
      <c r="AA44" s="86" t="str">
        <f>$G$44</f>
        <v>Porcentaje de reporte de información insumo para contabilidad</v>
      </c>
      <c r="AB44" s="87">
        <f t="shared" si="0"/>
        <v>1</v>
      </c>
      <c r="AC44" s="240"/>
      <c r="AD44" s="234">
        <f t="shared" si="1"/>
        <v>0</v>
      </c>
      <c r="AE44" s="160"/>
      <c r="AF44" s="160"/>
      <c r="AG44" s="86" t="str">
        <f>$G$44</f>
        <v>Porcentaje de reporte de información insumo para contabilidad</v>
      </c>
      <c r="AH44" s="87">
        <f t="shared" si="2"/>
        <v>1</v>
      </c>
      <c r="AI44" s="240"/>
      <c r="AJ44" s="234">
        <f t="shared" si="15"/>
        <v>0</v>
      </c>
      <c r="AK44" s="106"/>
      <c r="AL44" s="106"/>
      <c r="AM44" s="86" t="str">
        <f>$G$44</f>
        <v>Porcentaje de reporte de información insumo para contabilidad</v>
      </c>
      <c r="AN44" s="87">
        <f t="shared" si="4"/>
        <v>1</v>
      </c>
      <c r="AO44" s="240"/>
      <c r="AP44" s="234">
        <f t="shared" si="23"/>
        <v>0</v>
      </c>
      <c r="AQ44" s="106"/>
      <c r="AR44" s="106"/>
      <c r="AS44" s="86" t="str">
        <f>$G$44</f>
        <v>Porcentaje de reporte de información insumo para contabilidad</v>
      </c>
      <c r="AT44" s="87">
        <f t="shared" si="6"/>
        <v>1</v>
      </c>
      <c r="AU44" s="240"/>
      <c r="AV44" s="234">
        <f t="shared" si="24"/>
        <v>0</v>
      </c>
      <c r="AW44" s="161"/>
      <c r="AX44" s="106"/>
      <c r="AY44" s="86" t="str">
        <f>$G$44</f>
        <v>Porcentaje de reporte de información insumo para contabilidad</v>
      </c>
      <c r="AZ44" s="87">
        <f t="shared" si="8"/>
        <v>1</v>
      </c>
      <c r="BA44" s="240"/>
      <c r="BB44" s="234">
        <f t="shared" si="25"/>
        <v>0</v>
      </c>
      <c r="BC44" s="245">
        <f t="shared" si="10"/>
        <v>0</v>
      </c>
      <c r="BD44" s="161"/>
    </row>
    <row r="45" spans="1:56" ht="93.75" customHeight="1" thickBot="1" x14ac:dyDescent="0.25">
      <c r="A45" s="162"/>
      <c r="B45" s="327"/>
      <c r="C45" s="322"/>
      <c r="D45" s="163" t="s">
        <v>69</v>
      </c>
      <c r="E45" s="258">
        <v>0.17</v>
      </c>
      <c r="F45" s="164"/>
      <c r="G45" s="229"/>
      <c r="H45" s="229"/>
      <c r="I45" s="164"/>
      <c r="J45" s="171"/>
      <c r="K45" s="171"/>
      <c r="L45" s="230"/>
      <c r="M45" s="230"/>
      <c r="N45" s="230"/>
      <c r="O45" s="230"/>
      <c r="P45" s="164"/>
      <c r="Q45" s="165"/>
      <c r="R45" s="165"/>
      <c r="S45" s="166"/>
      <c r="T45" s="166"/>
      <c r="U45" s="166"/>
      <c r="V45" s="167"/>
      <c r="W45" s="167"/>
      <c r="X45" s="167"/>
      <c r="Y45" s="168"/>
      <c r="Z45" s="169"/>
      <c r="AA45" s="86"/>
      <c r="AB45" s="87"/>
      <c r="AC45" s="237"/>
      <c r="AD45" s="234"/>
      <c r="AE45" s="109"/>
      <c r="AF45" s="109"/>
      <c r="AG45" s="86"/>
      <c r="AH45" s="87"/>
      <c r="AI45" s="237"/>
      <c r="AJ45" s="234"/>
      <c r="AK45" s="110"/>
      <c r="AL45" s="110"/>
      <c r="AM45" s="86"/>
      <c r="AN45" s="87"/>
      <c r="AO45" s="237"/>
      <c r="AP45" s="234"/>
      <c r="AQ45" s="110"/>
      <c r="AR45" s="110"/>
      <c r="AS45" s="86"/>
      <c r="AT45" s="87"/>
      <c r="AU45" s="237"/>
      <c r="AV45" s="234"/>
      <c r="AW45" s="111"/>
      <c r="AX45" s="110"/>
      <c r="AY45" s="86"/>
      <c r="AZ45" s="87"/>
      <c r="BA45" s="237"/>
      <c r="BB45" s="234"/>
      <c r="BC45" s="245"/>
      <c r="BD45" s="112"/>
    </row>
    <row r="46" spans="1:56" ht="93.75" customHeight="1" thickBot="1" x14ac:dyDescent="0.25">
      <c r="A46" s="78">
        <v>27</v>
      </c>
      <c r="B46" s="327"/>
      <c r="C46" s="306" t="s">
        <v>151</v>
      </c>
      <c r="D46" s="170" t="s">
        <v>152</v>
      </c>
      <c r="E46" s="257">
        <v>7.0000000000000007E-2</v>
      </c>
      <c r="F46" s="171" t="s">
        <v>54</v>
      </c>
      <c r="G46" s="172" t="s">
        <v>153</v>
      </c>
      <c r="H46" s="142" t="s">
        <v>304</v>
      </c>
      <c r="I46" s="171" t="s">
        <v>396</v>
      </c>
      <c r="J46" s="171" t="s">
        <v>74</v>
      </c>
      <c r="K46" s="171" t="s">
        <v>154</v>
      </c>
      <c r="L46" s="182">
        <v>1</v>
      </c>
      <c r="M46" s="182">
        <v>1</v>
      </c>
      <c r="N46" s="182">
        <v>1</v>
      </c>
      <c r="O46" s="182">
        <v>1</v>
      </c>
      <c r="P46" s="182">
        <v>1</v>
      </c>
      <c r="Q46" s="171" t="s">
        <v>58</v>
      </c>
      <c r="R46" s="171"/>
      <c r="S46" s="105" t="s">
        <v>395</v>
      </c>
      <c r="T46" s="173"/>
      <c r="U46" s="173"/>
      <c r="V46" s="167"/>
      <c r="W46" s="167"/>
      <c r="X46" s="167"/>
      <c r="Y46" s="168"/>
      <c r="Z46" s="169"/>
      <c r="AA46" s="86" t="str">
        <f>$G$46</f>
        <v>Porcentaje de Requerimientos Asignados a la Alcaldia Local Respondidos</v>
      </c>
      <c r="AB46" s="87">
        <f t="shared" si="0"/>
        <v>1</v>
      </c>
      <c r="AC46" s="237"/>
      <c r="AD46" s="234">
        <f t="shared" si="1"/>
        <v>0</v>
      </c>
      <c r="AE46" s="109"/>
      <c r="AF46" s="109"/>
      <c r="AG46" s="86" t="str">
        <f>$G$46</f>
        <v>Porcentaje de Requerimientos Asignados a la Alcaldia Local Respondidos</v>
      </c>
      <c r="AH46" s="87">
        <f t="shared" si="2"/>
        <v>1</v>
      </c>
      <c r="AI46" s="237"/>
      <c r="AJ46" s="234">
        <f t="shared" ref="AJ46" si="27">AI46/AH46</f>
        <v>0</v>
      </c>
      <c r="AK46" s="110"/>
      <c r="AL46" s="110"/>
      <c r="AM46" s="86" t="str">
        <f>$G$46</f>
        <v>Porcentaje de Requerimientos Asignados a la Alcaldia Local Respondidos</v>
      </c>
      <c r="AN46" s="87">
        <f t="shared" si="4"/>
        <v>1</v>
      </c>
      <c r="AO46" s="237"/>
      <c r="AP46" s="234">
        <f t="shared" ref="AP46" si="28">AO46/AN46</f>
        <v>0</v>
      </c>
      <c r="AQ46" s="110"/>
      <c r="AR46" s="110"/>
      <c r="AS46" s="86" t="str">
        <f>$G$46</f>
        <v>Porcentaje de Requerimientos Asignados a la Alcaldia Local Respondidos</v>
      </c>
      <c r="AT46" s="87">
        <f t="shared" si="6"/>
        <v>1</v>
      </c>
      <c r="AU46" s="237"/>
      <c r="AV46" s="234">
        <f t="shared" ref="AV46" si="29">AU46/AT46</f>
        <v>0</v>
      </c>
      <c r="AW46" s="111"/>
      <c r="AX46" s="110"/>
      <c r="AY46" s="86" t="str">
        <f>$G$46</f>
        <v>Porcentaje de Requerimientos Asignados a la Alcaldia Local Respondidos</v>
      </c>
      <c r="AZ46" s="87">
        <f t="shared" si="8"/>
        <v>1</v>
      </c>
      <c r="BA46" s="237"/>
      <c r="BB46" s="234">
        <f t="shared" ref="BB46" si="30">BA46/AZ46</f>
        <v>0</v>
      </c>
      <c r="BC46" s="245">
        <f t="shared" si="10"/>
        <v>0</v>
      </c>
      <c r="BD46" s="112"/>
    </row>
    <row r="47" spans="1:56" ht="93.75" customHeight="1" thickBot="1" x14ac:dyDescent="0.25">
      <c r="A47" s="78"/>
      <c r="B47" s="327"/>
      <c r="C47" s="353"/>
      <c r="D47" s="114" t="s">
        <v>69</v>
      </c>
      <c r="E47" s="257">
        <v>7.0000000000000007E-2</v>
      </c>
      <c r="F47" s="118"/>
      <c r="G47" s="133"/>
      <c r="H47" s="133"/>
      <c r="I47" s="118"/>
      <c r="J47" s="171"/>
      <c r="K47" s="171"/>
      <c r="L47" s="174"/>
      <c r="M47" s="174"/>
      <c r="N47" s="174"/>
      <c r="O47" s="174"/>
      <c r="P47" s="174"/>
      <c r="Q47" s="118"/>
      <c r="R47" s="118"/>
      <c r="S47" s="120"/>
      <c r="T47" s="120"/>
      <c r="U47" s="120"/>
      <c r="V47" s="175"/>
      <c r="W47" s="175"/>
      <c r="X47" s="175"/>
      <c r="Y47" s="176"/>
      <c r="Z47" s="177"/>
      <c r="AA47" s="86"/>
      <c r="AB47" s="87"/>
      <c r="AC47" s="238"/>
      <c r="AD47" s="234"/>
      <c r="AE47" s="125"/>
      <c r="AF47" s="125"/>
      <c r="AG47" s="86"/>
      <c r="AH47" s="87"/>
      <c r="AI47" s="238"/>
      <c r="AJ47" s="234"/>
      <c r="AK47" s="121"/>
      <c r="AL47" s="121"/>
      <c r="AM47" s="86"/>
      <c r="AN47" s="87"/>
      <c r="AO47" s="238"/>
      <c r="AP47" s="234"/>
      <c r="AQ47" s="121"/>
      <c r="AR47" s="121"/>
      <c r="AS47" s="86"/>
      <c r="AT47" s="87"/>
      <c r="AU47" s="238"/>
      <c r="AV47" s="234"/>
      <c r="AW47" s="126"/>
      <c r="AX47" s="121"/>
      <c r="AY47" s="86"/>
      <c r="AZ47" s="87"/>
      <c r="BA47" s="238"/>
      <c r="BB47" s="234"/>
      <c r="BC47" s="245"/>
      <c r="BD47" s="127"/>
    </row>
    <row r="48" spans="1:56" ht="177.75" customHeight="1" thickBot="1" x14ac:dyDescent="0.25">
      <c r="A48" s="78">
        <v>28</v>
      </c>
      <c r="B48" s="327"/>
      <c r="C48" s="323" t="s">
        <v>155</v>
      </c>
      <c r="D48" s="170" t="s">
        <v>249</v>
      </c>
      <c r="E48" s="268">
        <v>0.01</v>
      </c>
      <c r="F48" s="170" t="s">
        <v>60</v>
      </c>
      <c r="G48" s="170" t="s">
        <v>250</v>
      </c>
      <c r="H48" s="170" t="s">
        <v>251</v>
      </c>
      <c r="I48" s="247" t="s">
        <v>252</v>
      </c>
      <c r="J48" s="171" t="s">
        <v>76</v>
      </c>
      <c r="K48" s="171" t="s">
        <v>253</v>
      </c>
      <c r="L48" s="247">
        <v>1</v>
      </c>
      <c r="M48" s="247">
        <v>1</v>
      </c>
      <c r="N48" s="247">
        <v>1</v>
      </c>
      <c r="O48" s="247">
        <v>1</v>
      </c>
      <c r="P48" s="247">
        <v>4</v>
      </c>
      <c r="Q48" s="170" t="s">
        <v>58</v>
      </c>
      <c r="R48" s="170" t="s">
        <v>254</v>
      </c>
      <c r="S48" s="150" t="s">
        <v>399</v>
      </c>
      <c r="T48" s="82"/>
      <c r="U48" s="82"/>
      <c r="V48" s="83"/>
      <c r="W48" s="83"/>
      <c r="X48" s="83"/>
      <c r="Y48" s="84"/>
      <c r="Z48" s="85"/>
      <c r="AA48" s="86" t="str">
        <f>$G$48</f>
        <v>Jornadas de sensibilización</v>
      </c>
      <c r="AB48" s="235">
        <f t="shared" si="0"/>
        <v>1</v>
      </c>
      <c r="AC48" s="236"/>
      <c r="AD48" s="234">
        <f t="shared" si="1"/>
        <v>0</v>
      </c>
      <c r="AE48" s="88"/>
      <c r="AF48" s="88"/>
      <c r="AG48" s="86" t="str">
        <f>$G$48</f>
        <v>Jornadas de sensibilización</v>
      </c>
      <c r="AH48" s="235">
        <f t="shared" si="2"/>
        <v>1</v>
      </c>
      <c r="AI48" s="236"/>
      <c r="AJ48" s="234">
        <f t="shared" ref="AJ48:AJ50" si="31">AI48/AH48</f>
        <v>0</v>
      </c>
      <c r="AK48" s="83"/>
      <c r="AL48" s="83"/>
      <c r="AM48" s="86" t="str">
        <f>$G$48</f>
        <v>Jornadas de sensibilización</v>
      </c>
      <c r="AN48" s="235">
        <f t="shared" si="4"/>
        <v>1</v>
      </c>
      <c r="AO48" s="236"/>
      <c r="AP48" s="234">
        <f t="shared" ref="AP48:AP50" si="32">AO48/AN48</f>
        <v>0</v>
      </c>
      <c r="AQ48" s="83"/>
      <c r="AR48" s="83"/>
      <c r="AS48" s="86" t="str">
        <f>$G$48</f>
        <v>Jornadas de sensibilización</v>
      </c>
      <c r="AT48" s="235">
        <f t="shared" si="6"/>
        <v>1</v>
      </c>
      <c r="AU48" s="236"/>
      <c r="AV48" s="234">
        <f t="shared" ref="AV48:AV50" si="33">AU48/AT48</f>
        <v>0</v>
      </c>
      <c r="AW48" s="89"/>
      <c r="AX48" s="83"/>
      <c r="AY48" s="86" t="str">
        <f>$G$48</f>
        <v>Jornadas de sensibilización</v>
      </c>
      <c r="AZ48" s="235">
        <f t="shared" si="8"/>
        <v>4</v>
      </c>
      <c r="BA48" s="236"/>
      <c r="BB48" s="234">
        <f t="shared" ref="BB48:BB50" si="34">BA48/AZ48</f>
        <v>0</v>
      </c>
      <c r="BC48" s="245">
        <f t="shared" si="10"/>
        <v>0</v>
      </c>
      <c r="BD48" s="90"/>
    </row>
    <row r="49" spans="1:56" ht="140.25" customHeight="1" thickBot="1" x14ac:dyDescent="0.25">
      <c r="A49" s="178">
        <v>29</v>
      </c>
      <c r="B49" s="327"/>
      <c r="C49" s="324"/>
      <c r="D49" s="170" t="s">
        <v>255</v>
      </c>
      <c r="E49" s="268">
        <v>0.01</v>
      </c>
      <c r="F49" s="170" t="s">
        <v>60</v>
      </c>
      <c r="G49" s="170" t="s">
        <v>256</v>
      </c>
      <c r="H49" s="170" t="s">
        <v>257</v>
      </c>
      <c r="I49" s="247" t="s">
        <v>252</v>
      </c>
      <c r="J49" s="171" t="s">
        <v>74</v>
      </c>
      <c r="K49" s="171" t="s">
        <v>258</v>
      </c>
      <c r="L49" s="254">
        <v>1</v>
      </c>
      <c r="M49" s="254">
        <v>1</v>
      </c>
      <c r="N49" s="254">
        <v>1</v>
      </c>
      <c r="O49" s="254">
        <v>1</v>
      </c>
      <c r="P49" s="254">
        <v>1</v>
      </c>
      <c r="Q49" s="170" t="s">
        <v>58</v>
      </c>
      <c r="R49" s="170" t="s">
        <v>259</v>
      </c>
      <c r="S49" s="150" t="s">
        <v>399</v>
      </c>
      <c r="T49" s="97"/>
      <c r="U49" s="97"/>
      <c r="V49" s="98"/>
      <c r="W49" s="98"/>
      <c r="X49" s="98"/>
      <c r="Y49" s="99"/>
      <c r="Z49" s="100"/>
      <c r="AA49" s="86" t="str">
        <f>$G$49</f>
        <v>Buenas prácticas aplicadas</v>
      </c>
      <c r="AB49" s="87">
        <f t="shared" si="0"/>
        <v>1</v>
      </c>
      <c r="AC49" s="239"/>
      <c r="AD49" s="234">
        <f t="shared" si="1"/>
        <v>0</v>
      </c>
      <c r="AE49" s="158"/>
      <c r="AF49" s="158"/>
      <c r="AG49" s="86" t="str">
        <f>$G$49</f>
        <v>Buenas prácticas aplicadas</v>
      </c>
      <c r="AH49" s="87">
        <f t="shared" si="2"/>
        <v>1</v>
      </c>
      <c r="AI49" s="239"/>
      <c r="AJ49" s="234">
        <f t="shared" si="31"/>
        <v>0</v>
      </c>
      <c r="AK49" s="98"/>
      <c r="AL49" s="98"/>
      <c r="AM49" s="86" t="str">
        <f>$G$49</f>
        <v>Buenas prácticas aplicadas</v>
      </c>
      <c r="AN49" s="87">
        <f t="shared" si="4"/>
        <v>1</v>
      </c>
      <c r="AO49" s="239"/>
      <c r="AP49" s="234">
        <f t="shared" si="32"/>
        <v>0</v>
      </c>
      <c r="AQ49" s="98"/>
      <c r="AR49" s="98"/>
      <c r="AS49" s="86" t="str">
        <f>$G$49</f>
        <v>Buenas prácticas aplicadas</v>
      </c>
      <c r="AT49" s="87">
        <f t="shared" si="6"/>
        <v>1</v>
      </c>
      <c r="AU49" s="239"/>
      <c r="AV49" s="234">
        <f t="shared" si="33"/>
        <v>0</v>
      </c>
      <c r="AW49" s="159"/>
      <c r="AX49" s="98"/>
      <c r="AY49" s="86" t="str">
        <f>$G$49</f>
        <v>Buenas prácticas aplicadas</v>
      </c>
      <c r="AZ49" s="87">
        <f t="shared" si="8"/>
        <v>1</v>
      </c>
      <c r="BA49" s="239"/>
      <c r="BB49" s="234">
        <f t="shared" si="34"/>
        <v>0</v>
      </c>
      <c r="BC49" s="245">
        <f t="shared" si="10"/>
        <v>0</v>
      </c>
      <c r="BD49" s="179"/>
    </row>
    <row r="50" spans="1:56" ht="116.25" customHeight="1" thickBot="1" x14ac:dyDescent="0.25">
      <c r="A50" s="78">
        <v>30</v>
      </c>
      <c r="B50" s="327"/>
      <c r="C50" s="324"/>
      <c r="D50" s="170" t="s">
        <v>260</v>
      </c>
      <c r="E50" s="268">
        <v>0.03</v>
      </c>
      <c r="F50" s="170" t="s">
        <v>54</v>
      </c>
      <c r="G50" s="170" t="s">
        <v>261</v>
      </c>
      <c r="H50" s="170" t="s">
        <v>262</v>
      </c>
      <c r="I50" s="247" t="s">
        <v>252</v>
      </c>
      <c r="J50" s="171" t="s">
        <v>76</v>
      </c>
      <c r="K50" s="171" t="s">
        <v>263</v>
      </c>
      <c r="L50" s="247"/>
      <c r="M50" s="247"/>
      <c r="N50" s="247"/>
      <c r="O50" s="247">
        <v>1</v>
      </c>
      <c r="P50" s="247">
        <v>1</v>
      </c>
      <c r="Q50" s="170" t="s">
        <v>58</v>
      </c>
      <c r="R50" s="170" t="s">
        <v>264</v>
      </c>
      <c r="S50" s="150" t="s">
        <v>399</v>
      </c>
      <c r="T50" s="105"/>
      <c r="U50" s="105"/>
      <c r="V50" s="106"/>
      <c r="W50" s="106"/>
      <c r="X50" s="106"/>
      <c r="Y50" s="107"/>
      <c r="Z50" s="108"/>
      <c r="AA50" s="86" t="str">
        <f>$G$50</f>
        <v>Inventario de gestión realizado</v>
      </c>
      <c r="AB50" s="235">
        <f t="shared" si="0"/>
        <v>0</v>
      </c>
      <c r="AC50" s="240"/>
      <c r="AD50" s="234" t="e">
        <f t="shared" si="1"/>
        <v>#DIV/0!</v>
      </c>
      <c r="AE50" s="160"/>
      <c r="AF50" s="160"/>
      <c r="AG50" s="86" t="str">
        <f>$G$50</f>
        <v>Inventario de gestión realizado</v>
      </c>
      <c r="AH50" s="235">
        <f t="shared" si="2"/>
        <v>0</v>
      </c>
      <c r="AI50" s="240"/>
      <c r="AJ50" s="234" t="e">
        <f t="shared" si="31"/>
        <v>#DIV/0!</v>
      </c>
      <c r="AK50" s="106"/>
      <c r="AL50" s="106"/>
      <c r="AM50" s="86" t="str">
        <f>$G$50</f>
        <v>Inventario de gestión realizado</v>
      </c>
      <c r="AN50" s="235">
        <f t="shared" si="4"/>
        <v>0</v>
      </c>
      <c r="AO50" s="240"/>
      <c r="AP50" s="234" t="e">
        <f t="shared" si="32"/>
        <v>#DIV/0!</v>
      </c>
      <c r="AQ50" s="106"/>
      <c r="AR50" s="106"/>
      <c r="AS50" s="86" t="str">
        <f>$G$50</f>
        <v>Inventario de gestión realizado</v>
      </c>
      <c r="AT50" s="235">
        <f t="shared" si="6"/>
        <v>1</v>
      </c>
      <c r="AU50" s="240"/>
      <c r="AV50" s="234">
        <f t="shared" si="33"/>
        <v>0</v>
      </c>
      <c r="AW50" s="161"/>
      <c r="AX50" s="106"/>
      <c r="AY50" s="86" t="str">
        <f>$G$50</f>
        <v>Inventario de gestión realizado</v>
      </c>
      <c r="AZ50" s="235">
        <f t="shared" si="8"/>
        <v>1</v>
      </c>
      <c r="BA50" s="240"/>
      <c r="BB50" s="234">
        <f t="shared" si="34"/>
        <v>0</v>
      </c>
      <c r="BC50" s="245">
        <f t="shared" si="10"/>
        <v>0</v>
      </c>
      <c r="BD50" s="180"/>
    </row>
    <row r="51" spans="1:56" ht="81" customHeight="1" thickBot="1" x14ac:dyDescent="0.25">
      <c r="A51" s="162"/>
      <c r="B51" s="327"/>
      <c r="C51" s="325"/>
      <c r="D51" s="181" t="s">
        <v>69</v>
      </c>
      <c r="E51" s="268">
        <v>0.05</v>
      </c>
      <c r="F51" s="171"/>
      <c r="G51" s="172"/>
      <c r="H51" s="172"/>
      <c r="I51" s="171"/>
      <c r="J51" s="171"/>
      <c r="K51" s="171"/>
      <c r="L51" s="182"/>
      <c r="M51" s="182"/>
      <c r="N51" s="182"/>
      <c r="O51" s="182"/>
      <c r="P51" s="171"/>
      <c r="Q51" s="171"/>
      <c r="R51" s="171"/>
      <c r="S51" s="173"/>
      <c r="T51" s="173"/>
      <c r="U51" s="173"/>
      <c r="V51" s="110"/>
      <c r="W51" s="110"/>
      <c r="X51" s="110"/>
      <c r="Y51" s="183"/>
      <c r="Z51" s="184"/>
      <c r="AA51" s="86"/>
      <c r="AB51" s="87"/>
      <c r="AC51" s="237"/>
      <c r="AD51" s="234"/>
      <c r="AE51" s="109"/>
      <c r="AF51" s="109"/>
      <c r="AG51" s="86"/>
      <c r="AH51" s="87"/>
      <c r="AI51" s="237"/>
      <c r="AJ51" s="234"/>
      <c r="AK51" s="110"/>
      <c r="AL51" s="110"/>
      <c r="AM51" s="86"/>
      <c r="AN51" s="87"/>
      <c r="AO51" s="237"/>
      <c r="AP51" s="234"/>
      <c r="AQ51" s="110"/>
      <c r="AR51" s="110"/>
      <c r="AS51" s="86"/>
      <c r="AT51" s="87"/>
      <c r="AU51" s="237"/>
      <c r="AV51" s="234"/>
      <c r="AW51" s="111"/>
      <c r="AX51" s="110"/>
      <c r="AY51" s="86"/>
      <c r="AZ51" s="87"/>
      <c r="BA51" s="237"/>
      <c r="BB51" s="234"/>
      <c r="BC51" s="245"/>
      <c r="BD51" s="112"/>
    </row>
    <row r="52" spans="1:56" ht="114.75" customHeight="1" thickBot="1" x14ac:dyDescent="0.25">
      <c r="A52" s="78">
        <v>31</v>
      </c>
      <c r="B52" s="327"/>
      <c r="C52" s="306" t="s">
        <v>156</v>
      </c>
      <c r="D52" s="142" t="s">
        <v>157</v>
      </c>
      <c r="E52" s="268">
        <v>0.05</v>
      </c>
      <c r="F52" s="94" t="s">
        <v>54</v>
      </c>
      <c r="G52" s="172" t="s">
        <v>158</v>
      </c>
      <c r="H52" s="171" t="s">
        <v>159</v>
      </c>
      <c r="I52" s="171" t="s">
        <v>397</v>
      </c>
      <c r="J52" s="171" t="s">
        <v>74</v>
      </c>
      <c r="K52" s="171" t="s">
        <v>398</v>
      </c>
      <c r="L52" s="187">
        <v>1</v>
      </c>
      <c r="M52" s="187">
        <v>1</v>
      </c>
      <c r="N52" s="187">
        <v>1</v>
      </c>
      <c r="O52" s="187">
        <v>1</v>
      </c>
      <c r="P52" s="187">
        <v>1</v>
      </c>
      <c r="Q52" s="171" t="s">
        <v>58</v>
      </c>
      <c r="R52" s="171" t="s">
        <v>398</v>
      </c>
      <c r="S52" s="173" t="s">
        <v>400</v>
      </c>
      <c r="T52" s="173"/>
      <c r="U52" s="173"/>
      <c r="V52" s="110"/>
      <c r="W52" s="110"/>
      <c r="X52" s="110"/>
      <c r="Y52" s="183"/>
      <c r="Z52" s="184"/>
      <c r="AA52" s="86" t="str">
        <f>$G$52</f>
        <v>Porcentaje de Politicas de Gestión de TIC Impartidas por la DTI Cumplidas</v>
      </c>
      <c r="AB52" s="87">
        <f t="shared" si="0"/>
        <v>1</v>
      </c>
      <c r="AC52" s="241"/>
      <c r="AD52" s="234">
        <f t="shared" si="1"/>
        <v>0</v>
      </c>
      <c r="AE52" s="109"/>
      <c r="AF52" s="109"/>
      <c r="AG52" s="86" t="str">
        <f>$G$52</f>
        <v>Porcentaje de Politicas de Gestión de TIC Impartidas por la DTI Cumplidas</v>
      </c>
      <c r="AH52" s="87">
        <f t="shared" si="2"/>
        <v>1</v>
      </c>
      <c r="AI52" s="241"/>
      <c r="AJ52" s="234">
        <f t="shared" ref="AJ52" si="35">AI52/AH52</f>
        <v>0</v>
      </c>
      <c r="AK52" s="110"/>
      <c r="AL52" s="110"/>
      <c r="AM52" s="86" t="str">
        <f>$G$52</f>
        <v>Porcentaje de Politicas de Gestión de TIC Impartidas por la DTI Cumplidas</v>
      </c>
      <c r="AN52" s="87">
        <f t="shared" si="4"/>
        <v>1</v>
      </c>
      <c r="AO52" s="241"/>
      <c r="AP52" s="234">
        <f t="shared" ref="AP52" si="36">AO52/AN52</f>
        <v>0</v>
      </c>
      <c r="AQ52" s="110"/>
      <c r="AR52" s="110"/>
      <c r="AS52" s="86" t="str">
        <f>$G$52</f>
        <v>Porcentaje de Politicas de Gestión de TIC Impartidas por la DTI Cumplidas</v>
      </c>
      <c r="AT52" s="87">
        <f t="shared" si="6"/>
        <v>1</v>
      </c>
      <c r="AU52" s="241"/>
      <c r="AV52" s="234">
        <f t="shared" ref="AV52" si="37">AU52/AT52</f>
        <v>0</v>
      </c>
      <c r="AW52" s="111"/>
      <c r="AX52" s="110"/>
      <c r="AY52" s="86" t="str">
        <f>$G$52</f>
        <v>Porcentaje de Politicas de Gestión de TIC Impartidas por la DTI Cumplidas</v>
      </c>
      <c r="AZ52" s="87">
        <f t="shared" si="8"/>
        <v>1</v>
      </c>
      <c r="BA52" s="241"/>
      <c r="BB52" s="234">
        <f t="shared" ref="BB52" si="38">BA52/AZ52</f>
        <v>0</v>
      </c>
      <c r="BC52" s="245">
        <f t="shared" si="10"/>
        <v>0</v>
      </c>
      <c r="BD52" s="112"/>
    </row>
    <row r="53" spans="1:56" ht="93.75" customHeight="1" thickBot="1" x14ac:dyDescent="0.25">
      <c r="A53" s="78"/>
      <c r="B53" s="328"/>
      <c r="C53" s="307"/>
      <c r="D53" s="185" t="s">
        <v>69</v>
      </c>
      <c r="E53" s="268">
        <v>0.05</v>
      </c>
      <c r="F53" s="94"/>
      <c r="G53" s="172"/>
      <c r="H53" s="171"/>
      <c r="I53" s="171"/>
      <c r="J53" s="171"/>
      <c r="K53" s="171"/>
      <c r="L53" s="182"/>
      <c r="M53" s="182"/>
      <c r="N53" s="182"/>
      <c r="O53" s="182"/>
      <c r="P53" s="182"/>
      <c r="Q53" s="171"/>
      <c r="R53" s="171"/>
      <c r="S53" s="173"/>
      <c r="T53" s="173"/>
      <c r="U53" s="173"/>
      <c r="V53" s="110"/>
      <c r="W53" s="110"/>
      <c r="X53" s="110"/>
      <c r="Y53" s="183"/>
      <c r="Z53" s="184"/>
      <c r="AA53" s="86"/>
      <c r="AB53" s="87"/>
      <c r="AC53" s="241"/>
      <c r="AD53" s="234"/>
      <c r="AE53" s="109"/>
      <c r="AF53" s="109"/>
      <c r="AG53" s="86"/>
      <c r="AH53" s="87"/>
      <c r="AI53" s="241"/>
      <c r="AJ53" s="234"/>
      <c r="AK53" s="110"/>
      <c r="AL53" s="110"/>
      <c r="AM53" s="86"/>
      <c r="AN53" s="87"/>
      <c r="AO53" s="241"/>
      <c r="AP53" s="234"/>
      <c r="AQ53" s="110"/>
      <c r="AR53" s="110"/>
      <c r="AS53" s="86"/>
      <c r="AT53" s="87"/>
      <c r="AU53" s="241"/>
      <c r="AV53" s="234"/>
      <c r="AW53" s="111"/>
      <c r="AX53" s="110"/>
      <c r="AY53" s="86"/>
      <c r="AZ53" s="87"/>
      <c r="BA53" s="241"/>
      <c r="BB53" s="234"/>
      <c r="BC53" s="245"/>
      <c r="BD53" s="112"/>
    </row>
    <row r="54" spans="1:56" ht="218.25" customHeight="1" thickBot="1" x14ac:dyDescent="0.25">
      <c r="A54" s="78">
        <v>32</v>
      </c>
      <c r="B54" s="350" t="s">
        <v>160</v>
      </c>
      <c r="C54" s="341" t="s">
        <v>161</v>
      </c>
      <c r="D54" s="142" t="s">
        <v>315</v>
      </c>
      <c r="E54" s="231">
        <v>0.01</v>
      </c>
      <c r="F54" s="228" t="s">
        <v>179</v>
      </c>
      <c r="G54" s="142" t="s">
        <v>298</v>
      </c>
      <c r="H54" s="142" t="s">
        <v>299</v>
      </c>
      <c r="I54" s="213"/>
      <c r="J54" s="171" t="s">
        <v>76</v>
      </c>
      <c r="K54" s="171" t="s">
        <v>286</v>
      </c>
      <c r="L54" s="186"/>
      <c r="M54" s="186"/>
      <c r="N54" s="187"/>
      <c r="O54" s="187">
        <v>1</v>
      </c>
      <c r="P54" s="188">
        <v>1</v>
      </c>
      <c r="Q54" s="80" t="s">
        <v>58</v>
      </c>
      <c r="R54" s="80" t="s">
        <v>247</v>
      </c>
      <c r="S54" s="82"/>
      <c r="T54" s="82"/>
      <c r="U54" s="82"/>
      <c r="V54" s="83"/>
      <c r="W54" s="83"/>
      <c r="X54" s="83"/>
      <c r="Y54" s="122"/>
      <c r="Z54" s="85"/>
      <c r="AA54" s="86" t="str">
        <f>$G$54</f>
        <v>Ejercicios de evaluación de los requisitos legales aplicables el proceso/Alcaldía realizados</v>
      </c>
      <c r="AB54" s="235">
        <f t="shared" si="0"/>
        <v>0</v>
      </c>
      <c r="AC54" s="236"/>
      <c r="AD54" s="234" t="e">
        <f t="shared" si="1"/>
        <v>#DIV/0!</v>
      </c>
      <c r="AE54" s="88"/>
      <c r="AF54" s="88"/>
      <c r="AG54" s="86" t="str">
        <f>$G$54</f>
        <v>Ejercicios de evaluación de los requisitos legales aplicables el proceso/Alcaldía realizados</v>
      </c>
      <c r="AH54" s="235">
        <f t="shared" si="2"/>
        <v>0</v>
      </c>
      <c r="AI54" s="236"/>
      <c r="AJ54" s="234" t="e">
        <f t="shared" ref="AJ54:AJ65" si="39">AI54/AH54</f>
        <v>#DIV/0!</v>
      </c>
      <c r="AK54" s="83"/>
      <c r="AL54" s="83"/>
      <c r="AM54" s="86" t="str">
        <f>$G$54</f>
        <v>Ejercicios de evaluación de los requisitos legales aplicables el proceso/Alcaldía realizados</v>
      </c>
      <c r="AN54" s="235">
        <f t="shared" si="4"/>
        <v>0</v>
      </c>
      <c r="AO54" s="236"/>
      <c r="AP54" s="234" t="e">
        <f t="shared" ref="AP54:AP65" si="40">AO54/AN54</f>
        <v>#DIV/0!</v>
      </c>
      <c r="AQ54" s="83"/>
      <c r="AR54" s="83"/>
      <c r="AS54" s="86" t="str">
        <f>$G$54</f>
        <v>Ejercicios de evaluación de los requisitos legales aplicables el proceso/Alcaldía realizados</v>
      </c>
      <c r="AT54" s="235">
        <f t="shared" si="6"/>
        <v>1</v>
      </c>
      <c r="AU54" s="236"/>
      <c r="AV54" s="234">
        <f t="shared" ref="AV54:AV65" si="41">AU54/AT54</f>
        <v>0</v>
      </c>
      <c r="AW54" s="89"/>
      <c r="AX54" s="83"/>
      <c r="AY54" s="86" t="str">
        <f>$G$54</f>
        <v>Ejercicios de evaluación de los requisitos legales aplicables el proceso/Alcaldía realizados</v>
      </c>
      <c r="AZ54" s="235">
        <f t="shared" si="8"/>
        <v>1</v>
      </c>
      <c r="BA54" s="236"/>
      <c r="BB54" s="234">
        <f t="shared" ref="BB54:BB65" si="42">BA54/AZ54</f>
        <v>0</v>
      </c>
      <c r="BC54" s="245">
        <f t="shared" si="10"/>
        <v>0</v>
      </c>
      <c r="BD54" s="90"/>
    </row>
    <row r="55" spans="1:56" ht="162" customHeight="1" thickBot="1" x14ac:dyDescent="0.25">
      <c r="A55" s="91">
        <v>33</v>
      </c>
      <c r="B55" s="351"/>
      <c r="C55" s="322"/>
      <c r="D55" s="142" t="s">
        <v>327</v>
      </c>
      <c r="E55" s="231">
        <v>2.5000000000000001E-2</v>
      </c>
      <c r="F55" s="228" t="s">
        <v>179</v>
      </c>
      <c r="G55" s="142" t="s">
        <v>244</v>
      </c>
      <c r="H55" s="142" t="s">
        <v>287</v>
      </c>
      <c r="I55" s="212"/>
      <c r="J55" s="171" t="s">
        <v>74</v>
      </c>
      <c r="K55" s="171" t="s">
        <v>245</v>
      </c>
      <c r="L55" s="189">
        <v>1</v>
      </c>
      <c r="M55" s="189">
        <v>1</v>
      </c>
      <c r="N55" s="189">
        <v>1</v>
      </c>
      <c r="O55" s="190">
        <v>1</v>
      </c>
      <c r="P55" s="190">
        <v>1</v>
      </c>
      <c r="Q55" s="94" t="s">
        <v>58</v>
      </c>
      <c r="R55" s="94" t="s">
        <v>246</v>
      </c>
      <c r="S55" s="97"/>
      <c r="T55" s="97"/>
      <c r="U55" s="97"/>
      <c r="V55" s="98"/>
      <c r="W55" s="98"/>
      <c r="X55" s="98"/>
      <c r="Y55" s="129"/>
      <c r="Z55" s="100"/>
      <c r="AA55" s="86" t="str">
        <f>$G$55</f>
        <v>Porcentaje de cumplimiento de las acciones según el Plan de Implementación del Modelo Integrado de Planeación</v>
      </c>
      <c r="AB55" s="87">
        <f t="shared" si="0"/>
        <v>1</v>
      </c>
      <c r="AC55" s="236"/>
      <c r="AD55" s="234">
        <f t="shared" si="1"/>
        <v>0</v>
      </c>
      <c r="AE55" s="88"/>
      <c r="AF55" s="88"/>
      <c r="AG55" s="86" t="str">
        <f>$G$55</f>
        <v>Porcentaje de cumplimiento de las acciones según el Plan de Implementación del Modelo Integrado de Planeación</v>
      </c>
      <c r="AH55" s="87">
        <f t="shared" si="2"/>
        <v>1</v>
      </c>
      <c r="AI55" s="236"/>
      <c r="AJ55" s="234">
        <f t="shared" si="39"/>
        <v>0</v>
      </c>
      <c r="AK55" s="83"/>
      <c r="AL55" s="83"/>
      <c r="AM55" s="86" t="str">
        <f>$G$55</f>
        <v>Porcentaje de cumplimiento de las acciones según el Plan de Implementación del Modelo Integrado de Planeación</v>
      </c>
      <c r="AN55" s="87">
        <f t="shared" si="4"/>
        <v>1</v>
      </c>
      <c r="AO55" s="236"/>
      <c r="AP55" s="234">
        <f t="shared" si="40"/>
        <v>0</v>
      </c>
      <c r="AQ55" s="83"/>
      <c r="AR55" s="83"/>
      <c r="AS55" s="86" t="str">
        <f>$G$55</f>
        <v>Porcentaje de cumplimiento de las acciones según el Plan de Implementación del Modelo Integrado de Planeación</v>
      </c>
      <c r="AT55" s="87">
        <f t="shared" si="6"/>
        <v>1</v>
      </c>
      <c r="AU55" s="236"/>
      <c r="AV55" s="234">
        <f t="shared" si="41"/>
        <v>0</v>
      </c>
      <c r="AW55" s="89"/>
      <c r="AX55" s="83"/>
      <c r="AY55" s="86" t="str">
        <f>$G$55</f>
        <v>Porcentaje de cumplimiento de las acciones según el Plan de Implementación del Modelo Integrado de Planeación</v>
      </c>
      <c r="AZ55" s="87">
        <f t="shared" si="8"/>
        <v>1</v>
      </c>
      <c r="BA55" s="236"/>
      <c r="BB55" s="234">
        <f t="shared" si="42"/>
        <v>0</v>
      </c>
      <c r="BC55" s="245">
        <f t="shared" si="10"/>
        <v>0</v>
      </c>
      <c r="BD55" s="90"/>
    </row>
    <row r="56" spans="1:56" ht="268.5" customHeight="1" thickBot="1" x14ac:dyDescent="0.25">
      <c r="A56" s="78">
        <v>34</v>
      </c>
      <c r="B56" s="351"/>
      <c r="C56" s="322"/>
      <c r="D56" s="142" t="s">
        <v>302</v>
      </c>
      <c r="E56" s="231">
        <v>1.4999999999999999E-2</v>
      </c>
      <c r="F56" s="228" t="s">
        <v>179</v>
      </c>
      <c r="G56" s="142" t="s">
        <v>300</v>
      </c>
      <c r="H56" s="142" t="s">
        <v>303</v>
      </c>
      <c r="I56" s="212"/>
      <c r="J56" s="214"/>
      <c r="K56" s="171" t="s">
        <v>301</v>
      </c>
      <c r="L56" s="189"/>
      <c r="M56" s="189"/>
      <c r="N56" s="189"/>
      <c r="O56" s="190"/>
      <c r="P56" s="190">
        <v>0.8</v>
      </c>
      <c r="Q56" s="94" t="s">
        <v>58</v>
      </c>
      <c r="R56" s="94" t="s">
        <v>265</v>
      </c>
      <c r="S56" s="97"/>
      <c r="T56" s="97"/>
      <c r="U56" s="97"/>
      <c r="V56" s="98"/>
      <c r="W56" s="98"/>
      <c r="X56" s="98"/>
      <c r="Y56" s="129"/>
      <c r="Z56" s="100"/>
      <c r="AA56" s="86" t="str">
        <f>$G$56</f>
        <v>Porcentaje de servidores públicos entrenados en puesto de trabajo</v>
      </c>
      <c r="AB56" s="87">
        <f t="shared" si="0"/>
        <v>0</v>
      </c>
      <c r="AC56" s="236"/>
      <c r="AD56" s="234" t="e">
        <f t="shared" si="1"/>
        <v>#DIV/0!</v>
      </c>
      <c r="AE56" s="88"/>
      <c r="AF56" s="88"/>
      <c r="AG56" s="86" t="str">
        <f>$G$56</f>
        <v>Porcentaje de servidores públicos entrenados en puesto de trabajo</v>
      </c>
      <c r="AH56" s="87">
        <f t="shared" si="2"/>
        <v>0</v>
      </c>
      <c r="AI56" s="236"/>
      <c r="AJ56" s="234" t="e">
        <f t="shared" si="39"/>
        <v>#DIV/0!</v>
      </c>
      <c r="AK56" s="83"/>
      <c r="AL56" s="83"/>
      <c r="AM56" s="86" t="str">
        <f>$G$56</f>
        <v>Porcentaje de servidores públicos entrenados en puesto de trabajo</v>
      </c>
      <c r="AN56" s="87">
        <f t="shared" si="4"/>
        <v>0</v>
      </c>
      <c r="AO56" s="236"/>
      <c r="AP56" s="234" t="e">
        <f t="shared" si="40"/>
        <v>#DIV/0!</v>
      </c>
      <c r="AQ56" s="83"/>
      <c r="AR56" s="83"/>
      <c r="AS56" s="86" t="str">
        <f>$G$56</f>
        <v>Porcentaje de servidores públicos entrenados en puesto de trabajo</v>
      </c>
      <c r="AT56" s="87">
        <f t="shared" si="6"/>
        <v>0</v>
      </c>
      <c r="AU56" s="236"/>
      <c r="AV56" s="234" t="e">
        <f t="shared" si="41"/>
        <v>#DIV/0!</v>
      </c>
      <c r="AW56" s="89"/>
      <c r="AX56" s="83"/>
      <c r="AY56" s="86" t="str">
        <f>$G$56</f>
        <v>Porcentaje de servidores públicos entrenados en puesto de trabajo</v>
      </c>
      <c r="AZ56" s="87">
        <f t="shared" si="8"/>
        <v>0.8</v>
      </c>
      <c r="BA56" s="236"/>
      <c r="BB56" s="234">
        <f t="shared" si="42"/>
        <v>0</v>
      </c>
      <c r="BC56" s="245">
        <f t="shared" si="10"/>
        <v>0</v>
      </c>
      <c r="BD56" s="90"/>
    </row>
    <row r="57" spans="1:56" ht="162" customHeight="1" thickBot="1" x14ac:dyDescent="0.25">
      <c r="A57" s="91">
        <v>35</v>
      </c>
      <c r="B57" s="351"/>
      <c r="C57" s="322"/>
      <c r="D57" s="142" t="s">
        <v>288</v>
      </c>
      <c r="E57" s="231">
        <v>1.4999999999999999E-2</v>
      </c>
      <c r="F57" s="228" t="s">
        <v>179</v>
      </c>
      <c r="G57" s="142" t="s">
        <v>289</v>
      </c>
      <c r="H57" s="142" t="s">
        <v>291</v>
      </c>
      <c r="I57" s="212"/>
      <c r="J57" s="214"/>
      <c r="K57" s="171" t="s">
        <v>292</v>
      </c>
      <c r="L57" s="189"/>
      <c r="M57" s="189"/>
      <c r="N57" s="189"/>
      <c r="O57" s="190"/>
      <c r="P57" s="190">
        <v>1</v>
      </c>
      <c r="Q57" s="94" t="s">
        <v>58</v>
      </c>
      <c r="R57" s="94" t="s">
        <v>266</v>
      </c>
      <c r="S57" s="97"/>
      <c r="T57" s="97"/>
      <c r="U57" s="97"/>
      <c r="V57" s="98"/>
      <c r="W57" s="98"/>
      <c r="X57" s="98"/>
      <c r="Y57" s="129"/>
      <c r="Z57" s="100"/>
      <c r="AA57" s="86" t="str">
        <f>$G$57</f>
        <v>Porcentaje de cumplimiento de las actividades y tareas asignadas al proceso/Alcaldía Local en el PAAC 2018</v>
      </c>
      <c r="AB57" s="87">
        <f t="shared" si="0"/>
        <v>0</v>
      </c>
      <c r="AC57" s="236"/>
      <c r="AD57" s="234" t="e">
        <f t="shared" si="1"/>
        <v>#DIV/0!</v>
      </c>
      <c r="AE57" s="88"/>
      <c r="AF57" s="88"/>
      <c r="AG57" s="86" t="str">
        <f>$G$57</f>
        <v>Porcentaje de cumplimiento de las actividades y tareas asignadas al proceso/Alcaldía Local en el PAAC 2018</v>
      </c>
      <c r="AH57" s="87">
        <f t="shared" si="2"/>
        <v>0</v>
      </c>
      <c r="AI57" s="236"/>
      <c r="AJ57" s="234" t="e">
        <f t="shared" si="39"/>
        <v>#DIV/0!</v>
      </c>
      <c r="AK57" s="83"/>
      <c r="AL57" s="83"/>
      <c r="AM57" s="86" t="str">
        <f>$G$57</f>
        <v>Porcentaje de cumplimiento de las actividades y tareas asignadas al proceso/Alcaldía Local en el PAAC 2018</v>
      </c>
      <c r="AN57" s="87">
        <f t="shared" si="4"/>
        <v>0</v>
      </c>
      <c r="AO57" s="236"/>
      <c r="AP57" s="234" t="e">
        <f t="shared" si="40"/>
        <v>#DIV/0!</v>
      </c>
      <c r="AQ57" s="83"/>
      <c r="AR57" s="83"/>
      <c r="AS57" s="86" t="str">
        <f>$G$57</f>
        <v>Porcentaje de cumplimiento de las actividades y tareas asignadas al proceso/Alcaldía Local en el PAAC 2018</v>
      </c>
      <c r="AT57" s="87">
        <f t="shared" si="6"/>
        <v>0</v>
      </c>
      <c r="AU57" s="236"/>
      <c r="AV57" s="234" t="e">
        <f t="shared" si="41"/>
        <v>#DIV/0!</v>
      </c>
      <c r="AW57" s="89"/>
      <c r="AX57" s="83"/>
      <c r="AY57" s="86" t="str">
        <f>$G$57</f>
        <v>Porcentaje de cumplimiento de las actividades y tareas asignadas al proceso/Alcaldía Local en el PAAC 2018</v>
      </c>
      <c r="AZ57" s="87">
        <f t="shared" si="8"/>
        <v>1</v>
      </c>
      <c r="BA57" s="236"/>
      <c r="BB57" s="234">
        <f t="shared" si="42"/>
        <v>0</v>
      </c>
      <c r="BC57" s="245">
        <f t="shared" si="10"/>
        <v>0</v>
      </c>
      <c r="BD57" s="90"/>
    </row>
    <row r="58" spans="1:56" ht="162" customHeight="1" thickBot="1" x14ac:dyDescent="0.25">
      <c r="A58" s="78">
        <v>36</v>
      </c>
      <c r="B58" s="351"/>
      <c r="C58" s="322"/>
      <c r="D58" s="142" t="s">
        <v>290</v>
      </c>
      <c r="E58" s="231">
        <v>1.4999999999999999E-2</v>
      </c>
      <c r="F58" s="228" t="s">
        <v>179</v>
      </c>
      <c r="G58" s="142" t="s">
        <v>267</v>
      </c>
      <c r="H58" s="142" t="s">
        <v>269</v>
      </c>
      <c r="I58" s="212"/>
      <c r="J58" s="214"/>
      <c r="K58" s="171" t="s">
        <v>267</v>
      </c>
      <c r="L58" s="189"/>
      <c r="M58" s="189"/>
      <c r="N58" s="189"/>
      <c r="O58" s="190"/>
      <c r="P58" s="191">
        <v>2</v>
      </c>
      <c r="Q58" s="94" t="s">
        <v>58</v>
      </c>
      <c r="R58" s="94" t="s">
        <v>268</v>
      </c>
      <c r="S58" s="97"/>
      <c r="T58" s="97"/>
      <c r="U58" s="97"/>
      <c r="V58" s="98"/>
      <c r="W58" s="98"/>
      <c r="X58" s="98"/>
      <c r="Y58" s="129"/>
      <c r="Z58" s="100"/>
      <c r="AA58" s="86" t="str">
        <f>$G$58</f>
        <v>Mediciones de desempeño ambiental realizadas en el proceso/alcaldia local</v>
      </c>
      <c r="AB58" s="235">
        <f t="shared" si="0"/>
        <v>0</v>
      </c>
      <c r="AC58" s="236"/>
      <c r="AD58" s="234" t="e">
        <f t="shared" si="1"/>
        <v>#DIV/0!</v>
      </c>
      <c r="AE58" s="88"/>
      <c r="AF58" s="88"/>
      <c r="AG58" s="86" t="str">
        <f>$G$58</f>
        <v>Mediciones de desempeño ambiental realizadas en el proceso/alcaldia local</v>
      </c>
      <c r="AH58" s="235">
        <f t="shared" si="2"/>
        <v>0</v>
      </c>
      <c r="AI58" s="236"/>
      <c r="AJ58" s="234" t="e">
        <f t="shared" si="39"/>
        <v>#DIV/0!</v>
      </c>
      <c r="AK58" s="83"/>
      <c r="AL58" s="83"/>
      <c r="AM58" s="86" t="str">
        <f>$G$58</f>
        <v>Mediciones de desempeño ambiental realizadas en el proceso/alcaldia local</v>
      </c>
      <c r="AN58" s="235">
        <f t="shared" si="4"/>
        <v>0</v>
      </c>
      <c r="AO58" s="236"/>
      <c r="AP58" s="234" t="e">
        <f t="shared" si="40"/>
        <v>#DIV/0!</v>
      </c>
      <c r="AQ58" s="83"/>
      <c r="AR58" s="83"/>
      <c r="AS58" s="86" t="str">
        <f>$G$58</f>
        <v>Mediciones de desempeño ambiental realizadas en el proceso/alcaldia local</v>
      </c>
      <c r="AT58" s="235">
        <f t="shared" si="6"/>
        <v>0</v>
      </c>
      <c r="AU58" s="236"/>
      <c r="AV58" s="234" t="e">
        <f t="shared" si="41"/>
        <v>#DIV/0!</v>
      </c>
      <c r="AW58" s="89"/>
      <c r="AX58" s="83"/>
      <c r="AY58" s="86" t="str">
        <f>$G$58</f>
        <v>Mediciones de desempeño ambiental realizadas en el proceso/alcaldia local</v>
      </c>
      <c r="AZ58" s="235">
        <f t="shared" si="8"/>
        <v>2</v>
      </c>
      <c r="BA58" s="236"/>
      <c r="BB58" s="234">
        <f t="shared" si="42"/>
        <v>0</v>
      </c>
      <c r="BC58" s="245">
        <f t="shared" si="10"/>
        <v>0</v>
      </c>
      <c r="BD58" s="90"/>
    </row>
    <row r="59" spans="1:56" ht="408.75" customHeight="1" thickBot="1" x14ac:dyDescent="0.25">
      <c r="A59" s="91">
        <v>37</v>
      </c>
      <c r="B59" s="351"/>
      <c r="C59" s="322"/>
      <c r="D59" s="142" t="s">
        <v>316</v>
      </c>
      <c r="E59" s="231">
        <v>2.5000000000000001E-2</v>
      </c>
      <c r="F59" s="228" t="s">
        <v>179</v>
      </c>
      <c r="G59" s="142" t="s">
        <v>305</v>
      </c>
      <c r="H59" s="142" t="s">
        <v>306</v>
      </c>
      <c r="I59" s="212"/>
      <c r="J59" s="214"/>
      <c r="K59" s="171"/>
      <c r="L59" s="189"/>
      <c r="M59" s="189"/>
      <c r="N59" s="189"/>
      <c r="O59" s="190"/>
      <c r="P59" s="190"/>
      <c r="Q59" s="94"/>
      <c r="R59" s="94"/>
      <c r="S59" s="97"/>
      <c r="T59" s="97"/>
      <c r="U59" s="97"/>
      <c r="V59" s="98"/>
      <c r="W59" s="98"/>
      <c r="X59" s="98"/>
      <c r="Y59" s="129"/>
      <c r="Z59" s="100"/>
      <c r="AA59" s="86" t="str">
        <f>$G$59</f>
        <v>Disminución de requerimientos ciudadanos vencidos asignados al proceso/Alcaldía Local</v>
      </c>
      <c r="AB59" s="235">
        <f t="shared" si="0"/>
        <v>0</v>
      </c>
      <c r="AC59" s="236"/>
      <c r="AD59" s="234" t="e">
        <f t="shared" si="1"/>
        <v>#DIV/0!</v>
      </c>
      <c r="AE59" s="88"/>
      <c r="AF59" s="88"/>
      <c r="AG59" s="86" t="str">
        <f>$G$59</f>
        <v>Disminución de requerimientos ciudadanos vencidos asignados al proceso/Alcaldía Local</v>
      </c>
      <c r="AH59" s="235">
        <f t="shared" si="2"/>
        <v>0</v>
      </c>
      <c r="AI59" s="236"/>
      <c r="AJ59" s="234" t="e">
        <f t="shared" si="39"/>
        <v>#DIV/0!</v>
      </c>
      <c r="AK59" s="83"/>
      <c r="AL59" s="83"/>
      <c r="AM59" s="86" t="str">
        <f>$G$59</f>
        <v>Disminución de requerimientos ciudadanos vencidos asignados al proceso/Alcaldía Local</v>
      </c>
      <c r="AN59" s="235">
        <f t="shared" si="4"/>
        <v>0</v>
      </c>
      <c r="AO59" s="236"/>
      <c r="AP59" s="234" t="e">
        <f t="shared" si="40"/>
        <v>#DIV/0!</v>
      </c>
      <c r="AQ59" s="83"/>
      <c r="AR59" s="83"/>
      <c r="AS59" s="86" t="str">
        <f>$G$59</f>
        <v>Disminución de requerimientos ciudadanos vencidos asignados al proceso/Alcaldía Local</v>
      </c>
      <c r="AT59" s="235">
        <f t="shared" si="6"/>
        <v>0</v>
      </c>
      <c r="AU59" s="236"/>
      <c r="AV59" s="234" t="e">
        <f t="shared" si="41"/>
        <v>#DIV/0!</v>
      </c>
      <c r="AW59" s="89"/>
      <c r="AX59" s="83"/>
      <c r="AY59" s="86" t="str">
        <f>$G$59</f>
        <v>Disminución de requerimientos ciudadanos vencidos asignados al proceso/Alcaldía Local</v>
      </c>
      <c r="AZ59" s="235">
        <f t="shared" si="8"/>
        <v>0</v>
      </c>
      <c r="BA59" s="236"/>
      <c r="BB59" s="234" t="e">
        <f t="shared" si="42"/>
        <v>#DIV/0!</v>
      </c>
      <c r="BC59" s="245" t="e">
        <f t="shared" si="10"/>
        <v>#DIV/0!</v>
      </c>
      <c r="BD59" s="90"/>
    </row>
    <row r="60" spans="1:56" ht="150" customHeight="1" thickBot="1" x14ac:dyDescent="0.25">
      <c r="A60" s="78">
        <v>38</v>
      </c>
      <c r="B60" s="351"/>
      <c r="C60" s="322"/>
      <c r="D60" s="142" t="s">
        <v>317</v>
      </c>
      <c r="E60" s="231">
        <v>2.5000000000000001E-2</v>
      </c>
      <c r="F60" s="228" t="s">
        <v>179</v>
      </c>
      <c r="G60" s="142" t="s">
        <v>270</v>
      </c>
      <c r="H60" s="142" t="s">
        <v>318</v>
      </c>
      <c r="I60" s="212"/>
      <c r="J60" s="214"/>
      <c r="K60" s="171" t="s">
        <v>271</v>
      </c>
      <c r="L60" s="219"/>
      <c r="M60" s="219"/>
      <c r="N60" s="219"/>
      <c r="O60" s="219"/>
      <c r="P60" s="219">
        <v>2</v>
      </c>
      <c r="Q60" s="219" t="s">
        <v>58</v>
      </c>
      <c r="R60" s="219" t="s">
        <v>272</v>
      </c>
      <c r="S60" s="97"/>
      <c r="T60" s="97"/>
      <c r="U60" s="97"/>
      <c r="V60" s="98"/>
      <c r="W60" s="98"/>
      <c r="X60" s="98"/>
      <c r="Y60" s="129"/>
      <c r="Z60" s="100"/>
      <c r="AA60" s="86" t="str">
        <f>$G$60</f>
        <v>Buenas practicas y lecciones aprendidas identificadas por proceso o Alcaldía Local en la herramienta de gestión del conocimiento (AGORA)</v>
      </c>
      <c r="AB60" s="235">
        <f t="shared" si="0"/>
        <v>0</v>
      </c>
      <c r="AC60" s="236"/>
      <c r="AD60" s="234" t="e">
        <f t="shared" si="1"/>
        <v>#DIV/0!</v>
      </c>
      <c r="AE60" s="88"/>
      <c r="AF60" s="88"/>
      <c r="AG60" s="86" t="str">
        <f>$G$60</f>
        <v>Buenas practicas y lecciones aprendidas identificadas por proceso o Alcaldía Local en la herramienta de gestión del conocimiento (AGORA)</v>
      </c>
      <c r="AH60" s="235">
        <f t="shared" si="2"/>
        <v>0</v>
      </c>
      <c r="AI60" s="236"/>
      <c r="AJ60" s="234" t="e">
        <f t="shared" si="39"/>
        <v>#DIV/0!</v>
      </c>
      <c r="AK60" s="83"/>
      <c r="AL60" s="83"/>
      <c r="AM60" s="86" t="str">
        <f>$G$60</f>
        <v>Buenas practicas y lecciones aprendidas identificadas por proceso o Alcaldía Local en la herramienta de gestión del conocimiento (AGORA)</v>
      </c>
      <c r="AN60" s="235">
        <f t="shared" si="4"/>
        <v>0</v>
      </c>
      <c r="AO60" s="236"/>
      <c r="AP60" s="234" t="e">
        <f t="shared" si="40"/>
        <v>#DIV/0!</v>
      </c>
      <c r="AQ60" s="83"/>
      <c r="AR60" s="83"/>
      <c r="AS60" s="86" t="str">
        <f>$G$60</f>
        <v>Buenas practicas y lecciones aprendidas identificadas por proceso o Alcaldía Local en la herramienta de gestión del conocimiento (AGORA)</v>
      </c>
      <c r="AT60" s="235">
        <f t="shared" si="6"/>
        <v>0</v>
      </c>
      <c r="AU60" s="236"/>
      <c r="AV60" s="234" t="e">
        <f t="shared" si="41"/>
        <v>#DIV/0!</v>
      </c>
      <c r="AW60" s="89"/>
      <c r="AX60" s="83"/>
      <c r="AY60" s="86" t="str">
        <f>$G$60</f>
        <v>Buenas practicas y lecciones aprendidas identificadas por proceso o Alcaldía Local en la herramienta de gestión del conocimiento (AGORA)</v>
      </c>
      <c r="AZ60" s="235">
        <f t="shared" si="8"/>
        <v>2</v>
      </c>
      <c r="BA60" s="236"/>
      <c r="BB60" s="234">
        <f t="shared" si="42"/>
        <v>0</v>
      </c>
      <c r="BC60" s="245">
        <f t="shared" si="10"/>
        <v>0</v>
      </c>
      <c r="BD60" s="90"/>
    </row>
    <row r="61" spans="1:56" ht="150" customHeight="1" thickBot="1" x14ac:dyDescent="0.25">
      <c r="A61" s="91">
        <v>39</v>
      </c>
      <c r="B61" s="351"/>
      <c r="C61" s="322"/>
      <c r="D61" s="142" t="s">
        <v>319</v>
      </c>
      <c r="E61" s="231">
        <v>1.4E-2</v>
      </c>
      <c r="F61" s="228" t="s">
        <v>179</v>
      </c>
      <c r="G61" s="142" t="s">
        <v>293</v>
      </c>
      <c r="H61" s="142" t="s">
        <v>294</v>
      </c>
      <c r="I61" s="215"/>
      <c r="J61" s="216"/>
      <c r="K61" s="171" t="s">
        <v>295</v>
      </c>
      <c r="L61" s="219"/>
      <c r="M61" s="219"/>
      <c r="N61" s="219"/>
      <c r="O61" s="219"/>
      <c r="P61" s="219"/>
      <c r="Q61" s="219"/>
      <c r="R61" s="219"/>
      <c r="S61" s="105"/>
      <c r="T61" s="105"/>
      <c r="U61" s="105"/>
      <c r="V61" s="106"/>
      <c r="W61" s="106"/>
      <c r="X61" s="106"/>
      <c r="Y61" s="129"/>
      <c r="Z61" s="108"/>
      <c r="AA61" s="86" t="str">
        <f>$G$61</f>
        <v>Porcentaje de depuración de las comunicaciones en el aplicatio de gestión documental</v>
      </c>
      <c r="AB61" s="87">
        <f t="shared" si="0"/>
        <v>0</v>
      </c>
      <c r="AC61" s="237"/>
      <c r="AD61" s="234" t="e">
        <f t="shared" si="1"/>
        <v>#DIV/0!</v>
      </c>
      <c r="AE61" s="109"/>
      <c r="AF61" s="109"/>
      <c r="AG61" s="86" t="str">
        <f>$G$61</f>
        <v>Porcentaje de depuración de las comunicaciones en el aplicatio de gestión documental</v>
      </c>
      <c r="AH61" s="87">
        <f t="shared" si="2"/>
        <v>0</v>
      </c>
      <c r="AI61" s="237"/>
      <c r="AJ61" s="234" t="e">
        <f t="shared" si="39"/>
        <v>#DIV/0!</v>
      </c>
      <c r="AK61" s="110"/>
      <c r="AL61" s="110"/>
      <c r="AM61" s="86" t="str">
        <f>$G$61</f>
        <v>Porcentaje de depuración de las comunicaciones en el aplicatio de gestión documental</v>
      </c>
      <c r="AN61" s="87">
        <f t="shared" si="4"/>
        <v>0</v>
      </c>
      <c r="AO61" s="237"/>
      <c r="AP61" s="234" t="e">
        <f t="shared" si="40"/>
        <v>#DIV/0!</v>
      </c>
      <c r="AQ61" s="110"/>
      <c r="AR61" s="110"/>
      <c r="AS61" s="86" t="str">
        <f>$G$61</f>
        <v>Porcentaje de depuración de las comunicaciones en el aplicatio de gestión documental</v>
      </c>
      <c r="AT61" s="87">
        <f t="shared" si="6"/>
        <v>0</v>
      </c>
      <c r="AU61" s="237"/>
      <c r="AV61" s="234" t="e">
        <f t="shared" si="41"/>
        <v>#DIV/0!</v>
      </c>
      <c r="AW61" s="111"/>
      <c r="AX61" s="110"/>
      <c r="AY61" s="86" t="str">
        <f>$G$61</f>
        <v>Porcentaje de depuración de las comunicaciones en el aplicatio de gestión documental</v>
      </c>
      <c r="AZ61" s="87">
        <f t="shared" si="8"/>
        <v>0</v>
      </c>
      <c r="BA61" s="237"/>
      <c r="BB61" s="234" t="e">
        <f t="shared" si="42"/>
        <v>#DIV/0!</v>
      </c>
      <c r="BC61" s="245" t="e">
        <f t="shared" si="10"/>
        <v>#DIV/0!</v>
      </c>
      <c r="BD61" s="112"/>
    </row>
    <row r="62" spans="1:56" ht="206.25" customHeight="1" thickBot="1" x14ac:dyDescent="0.25">
      <c r="A62" s="78">
        <v>40</v>
      </c>
      <c r="B62" s="351"/>
      <c r="C62" s="322"/>
      <c r="D62" s="142" t="s">
        <v>310</v>
      </c>
      <c r="E62" s="231">
        <v>1.4E-2</v>
      </c>
      <c r="F62" s="228" t="s">
        <v>179</v>
      </c>
      <c r="G62" s="142" t="s">
        <v>307</v>
      </c>
      <c r="H62" s="142" t="s">
        <v>320</v>
      </c>
      <c r="I62" s="171" t="s">
        <v>252</v>
      </c>
      <c r="J62" s="171" t="s">
        <v>74</v>
      </c>
      <c r="K62" s="171" t="s">
        <v>308</v>
      </c>
      <c r="L62" s="219">
        <v>1</v>
      </c>
      <c r="M62" s="219">
        <v>1</v>
      </c>
      <c r="N62" s="219">
        <v>1</v>
      </c>
      <c r="O62" s="219">
        <v>1</v>
      </c>
      <c r="P62" s="219">
        <v>1</v>
      </c>
      <c r="Q62" s="219" t="s">
        <v>58</v>
      </c>
      <c r="R62" s="219" t="s">
        <v>309</v>
      </c>
      <c r="S62" s="105"/>
      <c r="T62" s="105"/>
      <c r="U62" s="105"/>
      <c r="V62" s="106"/>
      <c r="W62" s="106"/>
      <c r="X62" s="106"/>
      <c r="Y62" s="129"/>
      <c r="Z62" s="108"/>
      <c r="AA62" s="86" t="str">
        <f>$G$62</f>
        <v>Cumplimiento en reportes de riesgos de manera oportuna</v>
      </c>
      <c r="AB62" s="87">
        <f t="shared" si="0"/>
        <v>1</v>
      </c>
      <c r="AC62" s="237"/>
      <c r="AD62" s="234">
        <f t="shared" si="1"/>
        <v>0</v>
      </c>
      <c r="AE62" s="109"/>
      <c r="AF62" s="109"/>
      <c r="AG62" s="86" t="str">
        <f>$G$62</f>
        <v>Cumplimiento en reportes de riesgos de manera oportuna</v>
      </c>
      <c r="AH62" s="87">
        <f t="shared" si="2"/>
        <v>1</v>
      </c>
      <c r="AI62" s="237"/>
      <c r="AJ62" s="234">
        <f t="shared" si="39"/>
        <v>0</v>
      </c>
      <c r="AK62" s="110"/>
      <c r="AL62" s="110"/>
      <c r="AM62" s="86" t="str">
        <f>$G$62</f>
        <v>Cumplimiento en reportes de riesgos de manera oportuna</v>
      </c>
      <c r="AN62" s="87">
        <f t="shared" si="4"/>
        <v>1</v>
      </c>
      <c r="AO62" s="237"/>
      <c r="AP62" s="234">
        <f t="shared" si="40"/>
        <v>0</v>
      </c>
      <c r="AQ62" s="110"/>
      <c r="AR62" s="110"/>
      <c r="AS62" s="86" t="str">
        <f>$G$62</f>
        <v>Cumplimiento en reportes de riesgos de manera oportuna</v>
      </c>
      <c r="AT62" s="87">
        <f t="shared" si="6"/>
        <v>1</v>
      </c>
      <c r="AU62" s="237"/>
      <c r="AV62" s="234">
        <f t="shared" si="41"/>
        <v>0</v>
      </c>
      <c r="AW62" s="111"/>
      <c r="AX62" s="110"/>
      <c r="AY62" s="86" t="str">
        <f>$G$62</f>
        <v>Cumplimiento en reportes de riesgos de manera oportuna</v>
      </c>
      <c r="AZ62" s="87">
        <f t="shared" si="8"/>
        <v>1</v>
      </c>
      <c r="BA62" s="237"/>
      <c r="BB62" s="234">
        <f t="shared" si="42"/>
        <v>0</v>
      </c>
      <c r="BC62" s="245">
        <f t="shared" si="10"/>
        <v>0</v>
      </c>
      <c r="BD62" s="112"/>
    </row>
    <row r="63" spans="1:56" ht="206.25" customHeight="1" thickBot="1" x14ac:dyDescent="0.25">
      <c r="A63" s="91">
        <v>41</v>
      </c>
      <c r="B63" s="351"/>
      <c r="C63" s="322"/>
      <c r="D63" s="142" t="s">
        <v>321</v>
      </c>
      <c r="E63" s="231">
        <v>1.4E-2</v>
      </c>
      <c r="F63" s="228" t="s">
        <v>179</v>
      </c>
      <c r="G63" s="142" t="s">
        <v>311</v>
      </c>
      <c r="H63" s="142" t="s">
        <v>312</v>
      </c>
      <c r="I63" s="171" t="s">
        <v>252</v>
      </c>
      <c r="J63" s="171" t="s">
        <v>74</v>
      </c>
      <c r="K63" s="171" t="s">
        <v>313</v>
      </c>
      <c r="L63" s="219">
        <v>1</v>
      </c>
      <c r="M63" s="219">
        <v>1</v>
      </c>
      <c r="N63" s="219">
        <v>1</v>
      </c>
      <c r="O63" s="219">
        <v>1</v>
      </c>
      <c r="P63" s="219">
        <v>1</v>
      </c>
      <c r="Q63" s="219" t="s">
        <v>58</v>
      </c>
      <c r="R63" s="219" t="s">
        <v>314</v>
      </c>
      <c r="S63" s="105"/>
      <c r="T63" s="105"/>
      <c r="U63" s="105"/>
      <c r="V63" s="106"/>
      <c r="W63" s="106"/>
      <c r="X63" s="106"/>
      <c r="Y63" s="129"/>
      <c r="Z63" s="108"/>
      <c r="AA63" s="86" t="str">
        <f>$G$63</f>
        <v>Cumplimiento del plan de actualización de los procesos en el marco del Sistema de Gestión</v>
      </c>
      <c r="AB63" s="87">
        <f t="shared" si="0"/>
        <v>1</v>
      </c>
      <c r="AC63" s="237"/>
      <c r="AD63" s="234">
        <f t="shared" si="1"/>
        <v>0</v>
      </c>
      <c r="AE63" s="109"/>
      <c r="AF63" s="109"/>
      <c r="AG63" s="86" t="str">
        <f>$G$63</f>
        <v>Cumplimiento del plan de actualización de los procesos en el marco del Sistema de Gestión</v>
      </c>
      <c r="AH63" s="87">
        <f t="shared" si="2"/>
        <v>1</v>
      </c>
      <c r="AI63" s="237"/>
      <c r="AJ63" s="234">
        <f t="shared" si="39"/>
        <v>0</v>
      </c>
      <c r="AK63" s="110"/>
      <c r="AL63" s="110"/>
      <c r="AM63" s="86" t="str">
        <f>$G$63</f>
        <v>Cumplimiento del plan de actualización de los procesos en el marco del Sistema de Gestión</v>
      </c>
      <c r="AN63" s="87">
        <f t="shared" si="4"/>
        <v>1</v>
      </c>
      <c r="AO63" s="237"/>
      <c r="AP63" s="234">
        <f t="shared" si="40"/>
        <v>0</v>
      </c>
      <c r="AQ63" s="110"/>
      <c r="AR63" s="110"/>
      <c r="AS63" s="86" t="str">
        <f>$G$63</f>
        <v>Cumplimiento del plan de actualización de los procesos en el marco del Sistema de Gestión</v>
      </c>
      <c r="AT63" s="87">
        <f t="shared" si="6"/>
        <v>1</v>
      </c>
      <c r="AU63" s="237"/>
      <c r="AV63" s="234">
        <f t="shared" si="41"/>
        <v>0</v>
      </c>
      <c r="AW63" s="111"/>
      <c r="AX63" s="110"/>
      <c r="AY63" s="86" t="str">
        <f>$G$63</f>
        <v>Cumplimiento del plan de actualización de los procesos en el marco del Sistema de Gestión</v>
      </c>
      <c r="AZ63" s="87">
        <f t="shared" si="8"/>
        <v>1</v>
      </c>
      <c r="BA63" s="237"/>
      <c r="BB63" s="234">
        <f t="shared" si="42"/>
        <v>0</v>
      </c>
      <c r="BC63" s="245">
        <f t="shared" si="10"/>
        <v>0</v>
      </c>
      <c r="BD63" s="112"/>
    </row>
    <row r="64" spans="1:56" ht="206.25" customHeight="1" thickBot="1" x14ac:dyDescent="0.25">
      <c r="A64" s="78">
        <v>42</v>
      </c>
      <c r="B64" s="351"/>
      <c r="C64" s="322"/>
      <c r="D64" s="142" t="s">
        <v>322</v>
      </c>
      <c r="E64" s="231">
        <v>1.4E-2</v>
      </c>
      <c r="F64" s="228" t="s">
        <v>179</v>
      </c>
      <c r="G64" s="142" t="s">
        <v>323</v>
      </c>
      <c r="H64" s="142" t="s">
        <v>324</v>
      </c>
      <c r="I64" s="171" t="s">
        <v>252</v>
      </c>
      <c r="J64" s="171" t="s">
        <v>74</v>
      </c>
      <c r="K64" s="171" t="s">
        <v>313</v>
      </c>
      <c r="L64" s="219">
        <v>1</v>
      </c>
      <c r="M64" s="219">
        <v>1</v>
      </c>
      <c r="N64" s="219">
        <v>1</v>
      </c>
      <c r="O64" s="219">
        <v>1</v>
      </c>
      <c r="P64" s="219">
        <v>1</v>
      </c>
      <c r="Q64" s="219" t="s">
        <v>58</v>
      </c>
      <c r="R64" s="219" t="s">
        <v>314</v>
      </c>
      <c r="S64" s="105"/>
      <c r="T64" s="105"/>
      <c r="U64" s="105"/>
      <c r="V64" s="106"/>
      <c r="W64" s="106"/>
      <c r="X64" s="106"/>
      <c r="Y64" s="129"/>
      <c r="Z64" s="108"/>
      <c r="AA64" s="86" t="str">
        <f>$G$64</f>
        <v>Acciones correctivas documentadas y vigentes</v>
      </c>
      <c r="AB64" s="87">
        <f t="shared" si="0"/>
        <v>1</v>
      </c>
      <c r="AC64" s="237"/>
      <c r="AD64" s="234">
        <f t="shared" si="1"/>
        <v>0</v>
      </c>
      <c r="AE64" s="109"/>
      <c r="AF64" s="109"/>
      <c r="AG64" s="86" t="str">
        <f>$G$64</f>
        <v>Acciones correctivas documentadas y vigentes</v>
      </c>
      <c r="AH64" s="87">
        <f t="shared" si="2"/>
        <v>1</v>
      </c>
      <c r="AI64" s="237"/>
      <c r="AJ64" s="234">
        <f t="shared" si="39"/>
        <v>0</v>
      </c>
      <c r="AK64" s="110"/>
      <c r="AL64" s="110"/>
      <c r="AM64" s="86" t="str">
        <f>$G$64</f>
        <v>Acciones correctivas documentadas y vigentes</v>
      </c>
      <c r="AN64" s="87">
        <f t="shared" si="4"/>
        <v>1</v>
      </c>
      <c r="AO64" s="237"/>
      <c r="AP64" s="234">
        <f t="shared" si="40"/>
        <v>0</v>
      </c>
      <c r="AQ64" s="110"/>
      <c r="AR64" s="110"/>
      <c r="AS64" s="86" t="str">
        <f>$G$64</f>
        <v>Acciones correctivas documentadas y vigentes</v>
      </c>
      <c r="AT64" s="87">
        <f t="shared" si="6"/>
        <v>1</v>
      </c>
      <c r="AU64" s="237"/>
      <c r="AV64" s="234">
        <f t="shared" si="41"/>
        <v>0</v>
      </c>
      <c r="AW64" s="111"/>
      <c r="AX64" s="110"/>
      <c r="AY64" s="86" t="str">
        <f>$G$64</f>
        <v>Acciones correctivas documentadas y vigentes</v>
      </c>
      <c r="AZ64" s="87">
        <f t="shared" si="8"/>
        <v>1</v>
      </c>
      <c r="BA64" s="237"/>
      <c r="BB64" s="234">
        <f t="shared" si="42"/>
        <v>0</v>
      </c>
      <c r="BC64" s="245">
        <f t="shared" si="10"/>
        <v>0</v>
      </c>
      <c r="BD64" s="112"/>
    </row>
    <row r="65" spans="1:56" ht="163.5" customHeight="1" thickBot="1" x14ac:dyDescent="0.25">
      <c r="A65" s="91">
        <v>43</v>
      </c>
      <c r="B65" s="351"/>
      <c r="C65" s="342"/>
      <c r="D65" s="142" t="s">
        <v>325</v>
      </c>
      <c r="E65" s="231">
        <v>1.4E-2</v>
      </c>
      <c r="F65" s="228" t="s">
        <v>179</v>
      </c>
      <c r="G65" s="142" t="s">
        <v>326</v>
      </c>
      <c r="H65" s="142" t="s">
        <v>332</v>
      </c>
      <c r="I65" s="217"/>
      <c r="J65" s="218"/>
      <c r="K65" s="171" t="s">
        <v>274</v>
      </c>
      <c r="L65" s="219"/>
      <c r="M65" s="219"/>
      <c r="N65" s="219"/>
      <c r="O65" s="219"/>
      <c r="P65" s="219"/>
      <c r="Q65" s="219" t="s">
        <v>58</v>
      </c>
      <c r="R65" s="219" t="s">
        <v>273</v>
      </c>
      <c r="S65" s="192"/>
      <c r="T65" s="192"/>
      <c r="U65" s="192"/>
      <c r="V65" s="193"/>
      <c r="W65" s="193"/>
      <c r="X65" s="193"/>
      <c r="Y65" s="129"/>
      <c r="Z65" s="194"/>
      <c r="AA65" s="86" t="str">
        <f>$G$65</f>
        <v>Información publicada según lineamientos de la ley de transparencia 1712 de 2014</v>
      </c>
      <c r="AB65" s="87">
        <f t="shared" si="0"/>
        <v>0</v>
      </c>
      <c r="AC65" s="238"/>
      <c r="AD65" s="234" t="e">
        <f t="shared" si="1"/>
        <v>#DIV/0!</v>
      </c>
      <c r="AE65" s="125"/>
      <c r="AF65" s="125"/>
      <c r="AG65" s="86" t="str">
        <f>$G$65</f>
        <v>Información publicada según lineamientos de la ley de transparencia 1712 de 2014</v>
      </c>
      <c r="AH65" s="87">
        <f t="shared" si="2"/>
        <v>0</v>
      </c>
      <c r="AI65" s="238"/>
      <c r="AJ65" s="234" t="e">
        <f t="shared" si="39"/>
        <v>#DIV/0!</v>
      </c>
      <c r="AK65" s="121"/>
      <c r="AL65" s="121"/>
      <c r="AM65" s="86" t="str">
        <f>$G$65</f>
        <v>Información publicada según lineamientos de la ley de transparencia 1712 de 2014</v>
      </c>
      <c r="AN65" s="87">
        <f t="shared" si="4"/>
        <v>0</v>
      </c>
      <c r="AO65" s="238"/>
      <c r="AP65" s="234" t="e">
        <f t="shared" si="40"/>
        <v>#DIV/0!</v>
      </c>
      <c r="AQ65" s="121"/>
      <c r="AR65" s="121"/>
      <c r="AS65" s="86" t="str">
        <f>$G$65</f>
        <v>Información publicada según lineamientos de la ley de transparencia 1712 de 2014</v>
      </c>
      <c r="AT65" s="87">
        <f t="shared" si="6"/>
        <v>0</v>
      </c>
      <c r="AU65" s="238"/>
      <c r="AV65" s="234" t="e">
        <f t="shared" si="41"/>
        <v>#DIV/0!</v>
      </c>
      <c r="AW65" s="126"/>
      <c r="AX65" s="121"/>
      <c r="AY65" s="86" t="str">
        <f>$G$65</f>
        <v>Información publicada según lineamientos de la ley de transparencia 1712 de 2014</v>
      </c>
      <c r="AZ65" s="87">
        <f t="shared" si="8"/>
        <v>0</v>
      </c>
      <c r="BA65" s="238"/>
      <c r="BB65" s="234" t="e">
        <f t="shared" si="42"/>
        <v>#DIV/0!</v>
      </c>
      <c r="BC65" s="245" t="e">
        <f t="shared" si="10"/>
        <v>#DIV/0!</v>
      </c>
      <c r="BD65" s="127"/>
    </row>
    <row r="66" spans="1:56" ht="112.5" customHeight="1" thickBot="1" x14ac:dyDescent="0.35">
      <c r="A66" s="195"/>
      <c r="B66" s="343" t="s">
        <v>162</v>
      </c>
      <c r="C66" s="344"/>
      <c r="D66" s="344"/>
      <c r="E66" s="211">
        <f>SUM(E54:E65,E53,E51,E47,E45,E34,E24,E20,E18)</f>
        <v>1</v>
      </c>
      <c r="F66" s="196"/>
      <c r="G66" s="197"/>
      <c r="H66" s="198"/>
      <c r="I66" s="198"/>
      <c r="J66" s="198"/>
      <c r="K66" s="198"/>
      <c r="L66" s="198"/>
      <c r="M66" s="198"/>
      <c r="N66" s="198"/>
      <c r="O66" s="198"/>
      <c r="P66" s="199"/>
      <c r="Q66" s="198"/>
      <c r="R66" s="198"/>
      <c r="S66" s="200"/>
      <c r="T66" s="200"/>
      <c r="U66" s="200"/>
      <c r="V66" s="200"/>
      <c r="W66" s="200"/>
      <c r="X66" s="200"/>
      <c r="Y66" s="200"/>
      <c r="Z66" s="200"/>
      <c r="AA66" s="332" t="s">
        <v>163</v>
      </c>
      <c r="AB66" s="332"/>
      <c r="AC66" s="332"/>
      <c r="AD66" s="201" t="e">
        <f>AVERAGE(AD15:AD65)</f>
        <v>#DIV/0!</v>
      </c>
      <c r="AE66" s="201"/>
      <c r="AF66" s="200"/>
      <c r="AG66" s="331" t="s">
        <v>164</v>
      </c>
      <c r="AH66" s="331"/>
      <c r="AI66" s="331"/>
      <c r="AJ66" s="201" t="e">
        <f>AVERAGE(AJ15:AJ65)</f>
        <v>#DIV/0!</v>
      </c>
      <c r="AK66" s="201"/>
      <c r="AL66" s="200"/>
      <c r="AM66" s="332" t="s">
        <v>165</v>
      </c>
      <c r="AN66" s="332"/>
      <c r="AO66" s="332"/>
      <c r="AP66" s="201" t="e">
        <f>AVERAGE(AP15:AP65)</f>
        <v>#DIV/0!</v>
      </c>
      <c r="AQ66" s="201"/>
      <c r="AR66" s="202"/>
      <c r="AS66" s="333" t="s">
        <v>166</v>
      </c>
      <c r="AT66" s="333"/>
      <c r="AU66" s="333"/>
      <c r="AV66" s="201" t="e">
        <f>AVERAGE(AV15:AV65)</f>
        <v>#DIV/0!</v>
      </c>
      <c r="AW66" s="201"/>
      <c r="AX66" s="334" t="s">
        <v>167</v>
      </c>
      <c r="AY66" s="335"/>
      <c r="AZ66" s="336"/>
      <c r="BA66" s="203" t="e">
        <f>SUM(BC15:BC17,BC19,BC21:BC23,BC25:BC33,BC35:BC44,BC46,BC48:BC50,BC52,BC54:BC65)</f>
        <v>#DIV/0!</v>
      </c>
      <c r="BB66" s="203"/>
      <c r="BC66" s="246"/>
      <c r="BD66" s="204"/>
    </row>
    <row r="67" spans="1:56" ht="15.75" customHeight="1" x14ac:dyDescent="0.2">
      <c r="A67" s="51"/>
      <c r="B67" s="205"/>
      <c r="C67" s="205"/>
      <c r="D67" s="206"/>
      <c r="E67" s="207"/>
      <c r="F67" s="205"/>
      <c r="G67" s="205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30"/>
      <c r="AB67" s="330"/>
      <c r="AC67" s="330"/>
      <c r="AD67" s="208"/>
      <c r="AE67" s="209"/>
      <c r="AF67" s="209"/>
      <c r="AG67" s="330"/>
      <c r="AH67" s="330"/>
      <c r="AI67" s="330"/>
      <c r="AJ67" s="208"/>
      <c r="AK67" s="209"/>
      <c r="AL67" s="209"/>
      <c r="AM67" s="330"/>
      <c r="AN67" s="330"/>
      <c r="AO67" s="330"/>
      <c r="AP67" s="208"/>
      <c r="AQ67" s="209"/>
      <c r="AR67" s="209"/>
      <c r="AS67" s="330"/>
      <c r="AT67" s="330"/>
      <c r="AU67" s="330"/>
      <c r="AV67" s="208"/>
      <c r="AW67" s="209"/>
      <c r="AX67" s="209"/>
      <c r="AY67" s="330"/>
      <c r="AZ67" s="330"/>
      <c r="BA67" s="330"/>
      <c r="BB67" s="208"/>
      <c r="BC67" s="208"/>
      <c r="BD67" s="209"/>
    </row>
  </sheetData>
  <autoFilter ref="A10:BD66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</autoFilter>
  <mergeCells count="78">
    <mergeCell ref="A1:Z1"/>
    <mergeCell ref="A2:Z2"/>
    <mergeCell ref="AM67:AO67"/>
    <mergeCell ref="AS67:AU67"/>
    <mergeCell ref="C54:C65"/>
    <mergeCell ref="AM12:AO12"/>
    <mergeCell ref="AF12:AF13"/>
    <mergeCell ref="AG12:AI12"/>
    <mergeCell ref="B66:D66"/>
    <mergeCell ref="X13:Y13"/>
    <mergeCell ref="D12:S12"/>
    <mergeCell ref="AJ12:AJ13"/>
    <mergeCell ref="AK12:AK13"/>
    <mergeCell ref="B54:B65"/>
    <mergeCell ref="C15:C18"/>
    <mergeCell ref="C46:C47"/>
    <mergeCell ref="AY67:BA67"/>
    <mergeCell ref="AG66:AI66"/>
    <mergeCell ref="AA66:AC66"/>
    <mergeCell ref="AM66:AO66"/>
    <mergeCell ref="AS66:AU66"/>
    <mergeCell ref="AX66:AZ66"/>
    <mergeCell ref="AA67:AC67"/>
    <mergeCell ref="AG67:AI67"/>
    <mergeCell ref="C52:C53"/>
    <mergeCell ref="C19:C20"/>
    <mergeCell ref="C21:C24"/>
    <mergeCell ref="A10:B12"/>
    <mergeCell ref="C25:C33"/>
    <mergeCell ref="C35:C45"/>
    <mergeCell ref="C48:C51"/>
    <mergeCell ref="B15:B53"/>
    <mergeCell ref="C13:C14"/>
    <mergeCell ref="AL12:AL13"/>
    <mergeCell ref="AY12:BA12"/>
    <mergeCell ref="V12:Z12"/>
    <mergeCell ref="AA12:AC12"/>
    <mergeCell ref="AD12:AD13"/>
    <mergeCell ref="AE12:AE13"/>
    <mergeCell ref="AX12:AX13"/>
    <mergeCell ref="AP12:AP13"/>
    <mergeCell ref="AQ12:AQ13"/>
    <mergeCell ref="AR12:AR13"/>
    <mergeCell ref="AS5:AX5"/>
    <mergeCell ref="AM8:AO8"/>
    <mergeCell ref="AY5:BD5"/>
    <mergeCell ref="AS8:AU8"/>
    <mergeCell ref="AA6:AF6"/>
    <mergeCell ref="AG6:AL6"/>
    <mergeCell ref="AM6:AR6"/>
    <mergeCell ref="AS6:AX6"/>
    <mergeCell ref="AY6:BD6"/>
    <mergeCell ref="AY8:BA8"/>
    <mergeCell ref="AM5:AR5"/>
    <mergeCell ref="BB12:BB13"/>
    <mergeCell ref="BD12:BD13"/>
    <mergeCell ref="AW12:AW13"/>
    <mergeCell ref="AS12:AU12"/>
    <mergeCell ref="AV12:AV13"/>
    <mergeCell ref="AS11:AX11"/>
    <mergeCell ref="AY11:BD11"/>
    <mergeCell ref="AS10:AX10"/>
    <mergeCell ref="AY10:BD10"/>
    <mergeCell ref="D8:K8"/>
    <mergeCell ref="AM10:AR10"/>
    <mergeCell ref="AM11:AR11"/>
    <mergeCell ref="D10:Z11"/>
    <mergeCell ref="AG8:AI8"/>
    <mergeCell ref="AA10:AF10"/>
    <mergeCell ref="AG10:AL10"/>
    <mergeCell ref="AA8:AC8"/>
    <mergeCell ref="AA11:AF11"/>
    <mergeCell ref="AG11:AL11"/>
    <mergeCell ref="C3:H3"/>
    <mergeCell ref="E4:H4"/>
    <mergeCell ref="E5:H5"/>
    <mergeCell ref="D7:S7"/>
    <mergeCell ref="L8:O8"/>
  </mergeCells>
  <conditionalFormatting sqref="AD66:AE66 AJ66:AK66 AP66:AQ66 AV66:AW66 BA66:BD66 AJ66:AJ67 AV66:AV67 AP66:AP67 BB66:BC67 AD15:AD67">
    <cfRule type="containsText" dxfId="27" priority="315" operator="containsText" text="N/A">
      <formula>NOT(ISERROR(SEARCH("N/A",AD15)))</formula>
    </cfRule>
    <cfRule type="cellIs" dxfId="26" priority="316" operator="between">
      <formula>#REF!</formula>
      <formula>#REF!</formula>
    </cfRule>
    <cfRule type="cellIs" dxfId="25" priority="317" operator="between">
      <formula>#REF!</formula>
      <formula>#REF!</formula>
    </cfRule>
    <cfRule type="cellIs" dxfId="24" priority="318" operator="between">
      <formula>#REF!</formula>
      <formula>#REF!</formula>
    </cfRule>
  </conditionalFormatting>
  <conditionalFormatting sqref="AP67 AV67 BB67:BC67 AJ67 AD67">
    <cfRule type="containsText" dxfId="23" priority="379" operator="containsText" text="N/A">
      <formula>NOT(ISERROR(SEARCH("N/A",AD67)))</formula>
    </cfRule>
    <cfRule type="cellIs" dxfId="22" priority="380" operator="between">
      <formula>$B$11</formula>
      <formula>#REF!</formula>
    </cfRule>
    <cfRule type="cellIs" dxfId="21" priority="381" operator="between">
      <formula>$B$9</formula>
      <formula>#REF!</formula>
    </cfRule>
    <cfRule type="cellIs" dxfId="20" priority="382" operator="between">
      <formula>#REF!</formula>
      <formula>#REF!</formula>
    </cfRule>
  </conditionalFormatting>
  <conditionalFormatting sqref="BB67:BC67 AP67 AV67 AJ67 AD67">
    <cfRule type="containsText" dxfId="19" priority="419" operator="containsText" text="N/A">
      <formula>NOT(ISERROR(SEARCH("N/A",AD67)))</formula>
    </cfRule>
    <cfRule type="cellIs" dxfId="18" priority="420" operator="between">
      <formula>#REF!</formula>
      <formula>#REF!</formula>
    </cfRule>
    <cfRule type="cellIs" dxfId="17" priority="421" operator="between">
      <formula>$B$9</formula>
      <formula>#REF!</formula>
    </cfRule>
    <cfRule type="cellIs" dxfId="16" priority="422" operator="between">
      <formula>#REF!</formula>
      <formula>#REF!</formula>
    </cfRule>
  </conditionalFormatting>
  <conditionalFormatting sqref="AE6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66:BC6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6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6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66">
    <cfRule type="iconSet" priority="19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A66">
    <cfRule type="colorScale" priority="1984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BB15:BC65">
    <cfRule type="containsText" dxfId="15" priority="1" operator="containsText" text="N/A">
      <formula>NOT(ISERROR(SEARCH("N/A",BB15)))</formula>
    </cfRule>
    <cfRule type="cellIs" dxfId="14" priority="2" operator="between">
      <formula>#REF!</formula>
      <formula>#REF!</formula>
    </cfRule>
    <cfRule type="cellIs" dxfId="13" priority="3" operator="between">
      <formula>#REF!</formula>
      <formula>#REF!</formula>
    </cfRule>
    <cfRule type="cellIs" dxfId="12" priority="4" operator="between">
      <formula>#REF!</formula>
      <formula>#REF!</formula>
    </cfRule>
  </conditionalFormatting>
  <conditionalFormatting sqref="AJ15:AJ65">
    <cfRule type="containsText" dxfId="11" priority="13" operator="containsText" text="N/A">
      <formula>NOT(ISERROR(SEARCH("N/A",AJ15)))</formula>
    </cfRule>
    <cfRule type="cellIs" dxfId="10" priority="14" operator="between">
      <formula>#REF!</formula>
      <formula>#REF!</formula>
    </cfRule>
    <cfRule type="cellIs" dxfId="9" priority="15" operator="between">
      <formula>#REF!</formula>
      <formula>#REF!</formula>
    </cfRule>
    <cfRule type="cellIs" dxfId="8" priority="16" operator="between">
      <formula>#REF!</formula>
      <formula>#REF!</formula>
    </cfRule>
  </conditionalFormatting>
  <conditionalFormatting sqref="AP15:AP65">
    <cfRule type="containsText" dxfId="7" priority="9" operator="containsText" text="N/A">
      <formula>NOT(ISERROR(SEARCH("N/A",AP15)))</formula>
    </cfRule>
    <cfRule type="cellIs" dxfId="6" priority="10" operator="between">
      <formula>#REF!</formula>
      <formula>#REF!</formula>
    </cfRule>
    <cfRule type="cellIs" dxfId="5" priority="11" operator="between">
      <formula>#REF!</formula>
      <formula>#REF!</formula>
    </cfRule>
    <cfRule type="cellIs" dxfId="4" priority="12" operator="between">
      <formula>#REF!</formula>
      <formula>#REF!</formula>
    </cfRule>
  </conditionalFormatting>
  <conditionalFormatting sqref="AV15:AV65">
    <cfRule type="containsText" dxfId="3" priority="5" operator="containsText" text="N/A">
      <formula>NOT(ISERROR(SEARCH("N/A",AV15)))</formula>
    </cfRule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  <cfRule type="cellIs" dxfId="0" priority="8" operator="between">
      <formula>#REF!</formula>
      <formula>#REF!</formula>
    </cfRule>
  </conditionalFormatting>
  <dataValidations count="8">
    <dataValidation type="list" allowBlank="1" showInputMessage="1" showErrorMessage="1" sqref="B4">
      <formula1>DEPENDENCIA</formula1>
    </dataValidation>
    <dataValidation type="list" allowBlank="1" showInputMessage="1" showErrorMessage="1" sqref="B5">
      <formula1>LIDERPROCESO</formula1>
    </dataValidation>
    <dataValidation type="list" allowBlank="1" showInputMessage="1" showErrorMessage="1" error="Escriba un texto " promptTitle="Cualquier contenido" sqref="F65 F15:F61">
      <formula1>META2</formula1>
    </dataValidation>
    <dataValidation type="list" allowBlank="1" showInputMessage="1" showErrorMessage="1" sqref="J15:J17 J19:J65">
      <formula1>PROGRAMACION</formula1>
    </dataValidation>
    <dataValidation type="list" allowBlank="1" showInputMessage="1" showErrorMessage="1" sqref="Q15:Q65">
      <formula1>INDICADOR</formula1>
    </dataValidation>
    <dataValidation type="list" allowBlank="1" showInputMessage="1" showErrorMessage="1" sqref="V15:V65">
      <formula1>FUENTE</formula1>
    </dataValidation>
    <dataValidation type="list" allowBlank="1" showInputMessage="1" showErrorMessage="1" sqref="W15:W65">
      <formula1>RUBROS</formula1>
    </dataValidation>
    <dataValidation type="list" allowBlank="1" showInputMessage="1" showErrorMessage="1" sqref="U15:U65">
      <formula1>CONTRALORIA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17" orientation="landscape" horizontalDpi="4294967293" r:id="rId1"/>
  <headerFooter>
    <oddFooter>&amp;RCódigo: PLE-PIN-F018
Versión: 1
Vigencia desde: 8 septiembre de 2017</oddFooter>
  </headerFooter>
  <colBreaks count="1" manualBreakCount="1">
    <brk id="26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="55" zoomScaleNormal="55" workbookViewId="0">
      <selection activeCell="P15" sqref="P15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168</v>
      </c>
      <c r="B1" t="s">
        <v>41</v>
      </c>
      <c r="C1" t="s">
        <v>169</v>
      </c>
      <c r="D1" t="s">
        <v>170</v>
      </c>
      <c r="F1" t="s">
        <v>171</v>
      </c>
    </row>
    <row r="2" spans="1:8" x14ac:dyDescent="0.25">
      <c r="A2" t="s">
        <v>172</v>
      </c>
      <c r="B2" t="s">
        <v>173</v>
      </c>
      <c r="C2" t="s">
        <v>60</v>
      </c>
      <c r="D2" t="s">
        <v>76</v>
      </c>
      <c r="F2" t="s">
        <v>126</v>
      </c>
    </row>
    <row r="3" spans="1:8" x14ac:dyDescent="0.25">
      <c r="A3" t="s">
        <v>174</v>
      </c>
      <c r="B3" t="s">
        <v>175</v>
      </c>
      <c r="C3" t="s">
        <v>176</v>
      </c>
      <c r="D3" t="s">
        <v>74</v>
      </c>
      <c r="F3" t="s">
        <v>58</v>
      </c>
    </row>
    <row r="4" spans="1:8" x14ac:dyDescent="0.25">
      <c r="A4" t="s">
        <v>177</v>
      </c>
      <c r="C4" t="s">
        <v>54</v>
      </c>
      <c r="D4" t="s">
        <v>150</v>
      </c>
      <c r="F4" t="s">
        <v>68</v>
      </c>
    </row>
    <row r="5" spans="1:8" x14ac:dyDescent="0.25">
      <c r="A5" t="s">
        <v>178</v>
      </c>
      <c r="C5" t="s">
        <v>179</v>
      </c>
      <c r="D5" t="s">
        <v>180</v>
      </c>
    </row>
    <row r="6" spans="1:8" x14ac:dyDescent="0.25">
      <c r="A6" t="s">
        <v>181</v>
      </c>
      <c r="E6" t="s">
        <v>182</v>
      </c>
      <c r="G6" t="s">
        <v>183</v>
      </c>
    </row>
    <row r="7" spans="1:8" x14ac:dyDescent="0.25">
      <c r="A7" t="s">
        <v>184</v>
      </c>
      <c r="E7" t="s">
        <v>185</v>
      </c>
      <c r="G7" t="s">
        <v>186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49</v>
      </c>
      <c r="C99" t="s">
        <v>195</v>
      </c>
    </row>
    <row r="100" spans="2:3" x14ac:dyDescent="0.25">
      <c r="B100" s="10">
        <v>1167</v>
      </c>
      <c r="C100" s="3" t="s">
        <v>196</v>
      </c>
    </row>
    <row r="101" spans="2:3" ht="30" x14ac:dyDescent="0.25">
      <c r="B101" s="10">
        <v>1131</v>
      </c>
      <c r="C101" s="3" t="s">
        <v>197</v>
      </c>
    </row>
    <row r="102" spans="2:3" x14ac:dyDescent="0.25">
      <c r="B102" s="10">
        <v>1177</v>
      </c>
      <c r="C102" s="3" t="s">
        <v>198</v>
      </c>
    </row>
    <row r="103" spans="2:3" ht="30" x14ac:dyDescent="0.25">
      <c r="B103" s="10">
        <v>1094</v>
      </c>
      <c r="C103" s="3" t="s">
        <v>199</v>
      </c>
    </row>
    <row r="104" spans="2:3" x14ac:dyDescent="0.25">
      <c r="B104" s="10">
        <v>1128</v>
      </c>
      <c r="C104" s="3" t="s">
        <v>200</v>
      </c>
    </row>
    <row r="105" spans="2:3" ht="30" x14ac:dyDescent="0.25">
      <c r="B105" s="10">
        <v>1095</v>
      </c>
      <c r="C105" s="3" t="s">
        <v>201</v>
      </c>
    </row>
    <row r="106" spans="2:3" ht="30" x14ac:dyDescent="0.25">
      <c r="B106" s="10">
        <v>1129</v>
      </c>
      <c r="C106" s="3" t="s">
        <v>202</v>
      </c>
    </row>
    <row r="107" spans="2:3" ht="45" x14ac:dyDescent="0.25">
      <c r="B107" s="10">
        <v>1120</v>
      </c>
      <c r="C107" s="3" t="s">
        <v>203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3</v>
      </c>
    </row>
    <row r="118" spans="2:3" x14ac:dyDescent="0.25">
      <c r="B118" t="s">
        <v>204</v>
      </c>
      <c r="C118" t="s">
        <v>205</v>
      </c>
    </row>
    <row r="119" spans="2:3" x14ac:dyDescent="0.25">
      <c r="B119" t="s">
        <v>206</v>
      </c>
      <c r="C119" t="s">
        <v>207</v>
      </c>
    </row>
    <row r="120" spans="2:3" x14ac:dyDescent="0.25">
      <c r="B120" t="s">
        <v>208</v>
      </c>
      <c r="C120" t="s">
        <v>209</v>
      </c>
    </row>
    <row r="121" spans="2:3" x14ac:dyDescent="0.25">
      <c r="B121" t="s">
        <v>210</v>
      </c>
      <c r="C121" t="s">
        <v>211</v>
      </c>
    </row>
    <row r="122" spans="2:3" x14ac:dyDescent="0.25">
      <c r="B122" t="s">
        <v>212</v>
      </c>
      <c r="C122" t="s">
        <v>213</v>
      </c>
    </row>
    <row r="123" spans="2:3" x14ac:dyDescent="0.25">
      <c r="B123" t="s">
        <v>214</v>
      </c>
      <c r="C123" t="s">
        <v>215</v>
      </c>
    </row>
    <row r="124" spans="2:3" x14ac:dyDescent="0.25">
      <c r="B124" t="s">
        <v>216</v>
      </c>
      <c r="C124" t="s">
        <v>217</v>
      </c>
    </row>
    <row r="125" spans="2:3" x14ac:dyDescent="0.25">
      <c r="B125" t="s">
        <v>218</v>
      </c>
      <c r="C125" t="s">
        <v>219</v>
      </c>
    </row>
    <row r="126" spans="2:3" x14ac:dyDescent="0.25">
      <c r="B126" t="s">
        <v>220</v>
      </c>
      <c r="C126" t="s">
        <v>221</v>
      </c>
    </row>
    <row r="127" spans="2:3" x14ac:dyDescent="0.25">
      <c r="B127" t="s">
        <v>222</v>
      </c>
      <c r="C127" t="s">
        <v>223</v>
      </c>
    </row>
    <row r="128" spans="2:3" x14ac:dyDescent="0.25">
      <c r="B128" t="s">
        <v>224</v>
      </c>
      <c r="C128" t="s">
        <v>225</v>
      </c>
    </row>
    <row r="129" spans="2:3" x14ac:dyDescent="0.25">
      <c r="B129" t="s">
        <v>226</v>
      </c>
      <c r="C129" t="s">
        <v>227</v>
      </c>
    </row>
    <row r="130" spans="2:3" x14ac:dyDescent="0.25">
      <c r="B130" t="s">
        <v>228</v>
      </c>
      <c r="C130" t="s">
        <v>229</v>
      </c>
    </row>
    <row r="131" spans="2:3" x14ac:dyDescent="0.25">
      <c r="B131" t="s">
        <v>230</v>
      </c>
      <c r="C131" t="s">
        <v>231</v>
      </c>
    </row>
    <row r="132" spans="2:3" x14ac:dyDescent="0.25">
      <c r="B132" t="s">
        <v>232</v>
      </c>
      <c r="C132" t="s">
        <v>233</v>
      </c>
    </row>
    <row r="133" spans="2:3" x14ac:dyDescent="0.25">
      <c r="B133" t="s">
        <v>234</v>
      </c>
      <c r="C133" t="s">
        <v>235</v>
      </c>
    </row>
    <row r="134" spans="2:3" x14ac:dyDescent="0.25">
      <c r="B134" t="s">
        <v>236</v>
      </c>
      <c r="C134" t="s">
        <v>237</v>
      </c>
    </row>
    <row r="135" spans="2:3" x14ac:dyDescent="0.25">
      <c r="B135" t="s">
        <v>238</v>
      </c>
      <c r="C135" t="s">
        <v>239</v>
      </c>
    </row>
    <row r="136" spans="2:3" x14ac:dyDescent="0.25">
      <c r="B136" t="s">
        <v>240</v>
      </c>
      <c r="C136" t="s">
        <v>241</v>
      </c>
    </row>
    <row r="137" spans="2:3" x14ac:dyDescent="0.25">
      <c r="B137" t="s">
        <v>242</v>
      </c>
      <c r="C137" t="s">
        <v>243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PLAN GESTION POR PROCESO</vt:lpstr>
      <vt:lpstr>Hoja2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Administrador</cp:lastModifiedBy>
  <cp:revision/>
  <cp:lastPrinted>2018-01-11T17:15:14Z</cp:lastPrinted>
  <dcterms:created xsi:type="dcterms:W3CDTF">2016-04-29T15:58:00Z</dcterms:created>
  <dcterms:modified xsi:type="dcterms:W3CDTF">2018-12-26T22:33:01Z</dcterms:modified>
</cp:coreProperties>
</file>